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9" i="2" l="1"/>
  <c r="Y39" i="2"/>
  <c r="AA39" i="2" s="1"/>
  <c r="S39" i="2" s="1"/>
  <c r="V39" i="2"/>
  <c r="W39" i="2" s="1"/>
  <c r="R39" i="2" s="1"/>
  <c r="U39" i="2"/>
  <c r="Z38" i="2"/>
  <c r="Y38" i="2"/>
  <c r="V38" i="2"/>
  <c r="U38" i="2"/>
  <c r="Z37" i="2"/>
  <c r="Y37" i="2"/>
  <c r="AA37" i="2" s="1"/>
  <c r="S37" i="2" s="1"/>
  <c r="V37" i="2"/>
  <c r="U37" i="2"/>
  <c r="Z36" i="2"/>
  <c r="Y36" i="2"/>
  <c r="V36" i="2"/>
  <c r="U36" i="2"/>
  <c r="Z35" i="2"/>
  <c r="Y35" i="2"/>
  <c r="AA35" i="2" s="1"/>
  <c r="S35" i="2" s="1"/>
  <c r="V35" i="2"/>
  <c r="U35" i="2"/>
  <c r="Z33" i="2"/>
  <c r="Y33" i="2"/>
  <c r="AA33" i="2" s="1"/>
  <c r="S33" i="2" s="1"/>
  <c r="V33" i="2"/>
  <c r="U33" i="2"/>
  <c r="Z25" i="2"/>
  <c r="Y25" i="2"/>
  <c r="V25" i="2"/>
  <c r="W25" i="2" s="1"/>
  <c r="R25" i="2" s="1"/>
  <c r="U25" i="2"/>
  <c r="Z27" i="2"/>
  <c r="Y27" i="2"/>
  <c r="AA27" i="2" s="1"/>
  <c r="S27" i="2" s="1"/>
  <c r="V27" i="2"/>
  <c r="U27" i="2"/>
  <c r="AA32" i="2"/>
  <c r="S32" i="2" s="1"/>
  <c r="Z32" i="2"/>
  <c r="Y32" i="2"/>
  <c r="V32" i="2"/>
  <c r="W32" i="2" s="1"/>
  <c r="R32" i="2" s="1"/>
  <c r="U32" i="2"/>
  <c r="Z18" i="2"/>
  <c r="Y18" i="2"/>
  <c r="AA18" i="2" s="1"/>
  <c r="S18" i="2" s="1"/>
  <c r="V18" i="2"/>
  <c r="U18" i="2"/>
  <c r="Z31" i="2"/>
  <c r="Y31" i="2"/>
  <c r="V31" i="2"/>
  <c r="U31" i="2"/>
  <c r="W31" i="2" s="1"/>
  <c r="R31" i="2" s="1"/>
  <c r="Z24" i="2"/>
  <c r="Y24" i="2"/>
  <c r="AA24" i="2" s="1"/>
  <c r="S24" i="2" s="1"/>
  <c r="V24" i="2"/>
  <c r="W24" i="2" s="1"/>
  <c r="R24" i="2" s="1"/>
  <c r="U24" i="2"/>
  <c r="Z30" i="2"/>
  <c r="Y30" i="2"/>
  <c r="AA30" i="2" s="1"/>
  <c r="S30" i="2" s="1"/>
  <c r="V30" i="2"/>
  <c r="W30" i="2" s="1"/>
  <c r="R30" i="2" s="1"/>
  <c r="U30" i="2"/>
  <c r="Z22" i="2"/>
  <c r="Y22" i="2"/>
  <c r="AA22" i="2" s="1"/>
  <c r="S22" i="2" s="1"/>
  <c r="V22" i="2"/>
  <c r="U22" i="2"/>
  <c r="W22" i="2" s="1"/>
  <c r="R22" i="2" s="1"/>
  <c r="AA26" i="2"/>
  <c r="S26" i="2" s="1"/>
  <c r="Z26" i="2"/>
  <c r="Y26" i="2"/>
  <c r="V26" i="2"/>
  <c r="W26" i="2" s="1"/>
  <c r="R26" i="2" s="1"/>
  <c r="U26" i="2"/>
  <c r="Z16" i="2"/>
  <c r="Y16" i="2"/>
  <c r="AA16" i="2" s="1"/>
  <c r="S16" i="2" s="1"/>
  <c r="V16" i="2"/>
  <c r="W16" i="2" s="1"/>
  <c r="R16" i="2" s="1"/>
  <c r="U16" i="2"/>
  <c r="Z28" i="2"/>
  <c r="Y28" i="2"/>
  <c r="V28" i="2"/>
  <c r="U28" i="2"/>
  <c r="W28" i="2" s="1"/>
  <c r="R28" i="2" s="1"/>
  <c r="Z15" i="2"/>
  <c r="Y15" i="2"/>
  <c r="AA15" i="2" s="1"/>
  <c r="S15" i="2" s="1"/>
  <c r="V15" i="2"/>
  <c r="U15" i="2"/>
  <c r="Z34" i="2"/>
  <c r="Y34" i="2"/>
  <c r="AA34" i="2" s="1"/>
  <c r="S34" i="2" s="1"/>
  <c r="V34" i="2"/>
  <c r="U34" i="2"/>
  <c r="Z23" i="2"/>
  <c r="Y23" i="2"/>
  <c r="AA23" i="2" s="1"/>
  <c r="S23" i="2" s="1"/>
  <c r="V23" i="2"/>
  <c r="U23" i="2"/>
  <c r="W23" i="2" s="1"/>
  <c r="R23" i="2" s="1"/>
  <c r="Z29" i="2"/>
  <c r="AA29" i="2" s="1"/>
  <c r="S29" i="2" s="1"/>
  <c r="Y29" i="2"/>
  <c r="V29" i="2"/>
  <c r="U29" i="2"/>
  <c r="Z14" i="2"/>
  <c r="Y14" i="2"/>
  <c r="AA14" i="2" s="1"/>
  <c r="S14" i="2" s="1"/>
  <c r="V14" i="2"/>
  <c r="U14" i="2"/>
  <c r="Z12" i="2"/>
  <c r="Y12" i="2"/>
  <c r="AA12" i="2" s="1"/>
  <c r="S12" i="2" s="1"/>
  <c r="V12" i="2"/>
  <c r="U12" i="2"/>
  <c r="W12" i="2" s="1"/>
  <c r="R12" i="2" s="1"/>
  <c r="Z11" i="2"/>
  <c r="Y11" i="2"/>
  <c r="AA11" i="2" s="1"/>
  <c r="S11" i="2" s="1"/>
  <c r="V11" i="2"/>
  <c r="W11" i="2" s="1"/>
  <c r="R11" i="2" s="1"/>
  <c r="U11" i="2"/>
  <c r="Z17" i="2"/>
  <c r="Y17" i="2"/>
  <c r="AA17" i="2" s="1"/>
  <c r="S17" i="2" s="1"/>
  <c r="V17" i="2"/>
  <c r="U17" i="2"/>
  <c r="Z13" i="2"/>
  <c r="Y13" i="2"/>
  <c r="AA13" i="2" s="1"/>
  <c r="S13" i="2" s="1"/>
  <c r="V13" i="2"/>
  <c r="U13" i="2"/>
  <c r="W13" i="2" s="1"/>
  <c r="R13" i="2" s="1"/>
  <c r="Z10" i="2"/>
  <c r="AA10" i="2" s="1"/>
  <c r="S10" i="2" s="1"/>
  <c r="Y10" i="2"/>
  <c r="V10" i="2"/>
  <c r="W10" i="2" s="1"/>
  <c r="R10" i="2" s="1"/>
  <c r="U10" i="2"/>
  <c r="Z20" i="2"/>
  <c r="Y20" i="2"/>
  <c r="AA20" i="2" s="1"/>
  <c r="S20" i="2" s="1"/>
  <c r="V20" i="2"/>
  <c r="U20" i="2"/>
  <c r="Z21" i="2"/>
  <c r="Y21" i="2"/>
  <c r="AA21" i="2" s="1"/>
  <c r="S21" i="2" s="1"/>
  <c r="V21" i="2"/>
  <c r="U21" i="2"/>
  <c r="W21" i="2" s="1"/>
  <c r="R21" i="2" s="1"/>
  <c r="Z3" i="2"/>
  <c r="AA3" i="2" s="1"/>
  <c r="S3" i="2" s="1"/>
  <c r="Y3" i="2"/>
  <c r="V3" i="2"/>
  <c r="U3" i="2"/>
  <c r="Z19" i="2"/>
  <c r="Y19" i="2"/>
  <c r="V19" i="2"/>
  <c r="W19" i="2" s="1"/>
  <c r="R19" i="2" s="1"/>
  <c r="U19" i="2"/>
  <c r="Z8" i="2"/>
  <c r="Y8" i="2"/>
  <c r="AA8" i="2" s="1"/>
  <c r="S8" i="2" s="1"/>
  <c r="V8" i="2"/>
  <c r="U8" i="2"/>
  <c r="AA9" i="2"/>
  <c r="S9" i="2" s="1"/>
  <c r="Z9" i="2"/>
  <c r="Y9" i="2"/>
  <c r="V9" i="2"/>
  <c r="U9" i="2"/>
  <c r="Z7" i="2"/>
  <c r="Y7" i="2"/>
  <c r="V7" i="2"/>
  <c r="U7" i="2"/>
  <c r="Z2" i="2"/>
  <c r="Y2" i="2"/>
  <c r="V2" i="2"/>
  <c r="U2" i="2"/>
  <c r="Z6" i="2"/>
  <c r="Y6" i="2"/>
  <c r="AA6" i="2" s="1"/>
  <c r="S6" i="2" s="1"/>
  <c r="V6" i="2"/>
  <c r="U6" i="2"/>
  <c r="Z5" i="2"/>
  <c r="Y5" i="2"/>
  <c r="AA5" i="2" s="1"/>
  <c r="S5" i="2" s="1"/>
  <c r="V5" i="2"/>
  <c r="W5" i="2" s="1"/>
  <c r="R5" i="2" s="1"/>
  <c r="U5" i="2"/>
  <c r="Z4" i="2"/>
  <c r="Y4" i="2"/>
  <c r="V4" i="2"/>
  <c r="U4" i="2"/>
  <c r="W4" i="2" s="1"/>
  <c r="R4" i="2" s="1"/>
  <c r="Z1" i="2"/>
  <c r="Y1" i="2"/>
  <c r="AA1" i="2" s="1"/>
  <c r="S1" i="2" s="1"/>
  <c r="V1" i="2"/>
  <c r="U1" i="2"/>
  <c r="W17" i="2" l="1"/>
  <c r="R17" i="2" s="1"/>
  <c r="W1" i="2"/>
  <c r="R1" i="2" s="1"/>
  <c r="AA4" i="2"/>
  <c r="S4" i="2" s="1"/>
  <c r="W2" i="2"/>
  <c r="R2" i="2" s="1"/>
  <c r="AA7" i="2"/>
  <c r="S7" i="2" s="1"/>
  <c r="W14" i="2"/>
  <c r="R14" i="2" s="1"/>
  <c r="W15" i="2"/>
  <c r="R15" i="2" s="1"/>
  <c r="AA28" i="2"/>
  <c r="S28" i="2" s="1"/>
  <c r="W18" i="2"/>
  <c r="R18" i="2" s="1"/>
  <c r="W37" i="2"/>
  <c r="R37" i="2" s="1"/>
  <c r="AA38" i="2"/>
  <c r="S38" i="2" s="1"/>
  <c r="W6" i="2"/>
  <c r="R6" i="2" s="1"/>
  <c r="AA2" i="2"/>
  <c r="S2" i="2" s="1"/>
  <c r="W8" i="2"/>
  <c r="R8" i="2" s="1"/>
  <c r="AA19" i="2"/>
  <c r="S19" i="2" s="1"/>
  <c r="W20" i="2"/>
  <c r="R20" i="2" s="1"/>
  <c r="W34" i="2"/>
  <c r="R34" i="2" s="1"/>
  <c r="W27" i="2"/>
  <c r="R27" i="2" s="1"/>
  <c r="AA25" i="2"/>
  <c r="S25" i="2" s="1"/>
  <c r="W36" i="2"/>
  <c r="R36" i="2" s="1"/>
  <c r="AA31" i="2"/>
  <c r="S31" i="2" s="1"/>
  <c r="W35" i="2"/>
  <c r="R35" i="2" s="1"/>
  <c r="AA36" i="2"/>
  <c r="S36" i="2" s="1"/>
  <c r="W9" i="2"/>
  <c r="R9" i="2" s="1"/>
  <c r="W7" i="2"/>
  <c r="R7" i="2" s="1"/>
  <c r="W3" i="2"/>
  <c r="R3" i="2" s="1"/>
  <c r="W29" i="2"/>
  <c r="R29" i="2" s="1"/>
  <c r="W33" i="2"/>
  <c r="R33" i="2" s="1"/>
  <c r="W38" i="2"/>
  <c r="R38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65" i="3" l="1"/>
  <c r="C46" i="3"/>
  <c r="C93" i="3"/>
  <c r="C29" i="3"/>
  <c r="N361" i="1"/>
  <c r="F65" i="3" s="1"/>
  <c r="B361" i="1"/>
  <c r="F29" i="3" s="1"/>
  <c r="A354" i="1"/>
  <c r="A355" i="1"/>
  <c r="A356" i="1"/>
  <c r="A353" i="1"/>
  <c r="J361" i="1"/>
  <c r="F46" i="3" s="1"/>
  <c r="F361" i="1"/>
  <c r="F93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42" i="3"/>
  <c r="C44" i="3"/>
  <c r="C79" i="3"/>
  <c r="J347" i="1"/>
  <c r="F42" i="3" s="1"/>
  <c r="I340" i="1"/>
  <c r="I339" i="1"/>
  <c r="E339" i="1"/>
  <c r="A339" i="1"/>
  <c r="F347" i="1"/>
  <c r="F44" i="3" s="1"/>
  <c r="M332" i="1"/>
  <c r="M331" i="1"/>
  <c r="M330" i="1"/>
  <c r="M329" i="1"/>
  <c r="M328" i="1"/>
  <c r="M327" i="1"/>
  <c r="M326" i="1"/>
  <c r="B347" i="1" l="1"/>
  <c r="F79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0" i="3"/>
  <c r="C38" i="3"/>
  <c r="C64" i="3"/>
  <c r="C59" i="3"/>
  <c r="A332" i="1"/>
  <c r="A331" i="1"/>
  <c r="A330" i="1"/>
  <c r="A329" i="1"/>
  <c r="A328" i="1"/>
  <c r="A327" i="1"/>
  <c r="A326" i="1"/>
  <c r="A325" i="1"/>
  <c r="M325" i="1"/>
  <c r="E325" i="1"/>
  <c r="N333" i="1"/>
  <c r="F38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64" i="3" s="1"/>
  <c r="F333" i="1"/>
  <c r="F59" i="3" s="1"/>
  <c r="B333" i="1"/>
  <c r="F100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1" i="3"/>
  <c r="C81" i="3"/>
  <c r="C7" i="3"/>
  <c r="C90" i="3"/>
  <c r="J319" i="1" l="1"/>
  <c r="F81" i="3" s="1"/>
  <c r="B319" i="1"/>
  <c r="F90" i="3" s="1"/>
  <c r="N319" i="1"/>
  <c r="F1" i="3" s="1"/>
  <c r="F319" i="1"/>
  <c r="F7" i="3" s="1"/>
  <c r="E283" i="1" l="1"/>
  <c r="C27" i="3" l="1"/>
  <c r="C6" i="3"/>
  <c r="C49" i="3"/>
  <c r="C32" i="3"/>
  <c r="C91" i="3"/>
  <c r="C86" i="3"/>
  <c r="C5" i="3"/>
  <c r="C18" i="3"/>
  <c r="C19" i="3"/>
  <c r="F291" i="1" l="1"/>
  <c r="F5" i="3" s="1"/>
  <c r="N291" i="1"/>
  <c r="F91" i="3" s="1"/>
  <c r="B305" i="1"/>
  <c r="F32" i="3" s="1"/>
  <c r="F305" i="1"/>
  <c r="F49" i="3" s="1"/>
  <c r="N305" i="1"/>
  <c r="F27" i="3" s="1"/>
  <c r="J305" i="1"/>
  <c r="F6" i="3" s="1"/>
  <c r="B291" i="1"/>
  <c r="F18" i="3" s="1"/>
  <c r="J291" i="1"/>
  <c r="F86" i="3" s="1"/>
  <c r="E269" i="1"/>
  <c r="E255" i="1" l="1"/>
  <c r="C15" i="3" l="1"/>
  <c r="C41" i="3"/>
  <c r="C88" i="3"/>
  <c r="C43" i="3"/>
  <c r="C92" i="3"/>
  <c r="C82" i="3"/>
  <c r="A255" i="1"/>
  <c r="C45" i="3"/>
  <c r="A241" i="1"/>
  <c r="N277" i="1" l="1"/>
  <c r="F15" i="3" s="1"/>
  <c r="J277" i="1"/>
  <c r="F19" i="3" s="1"/>
  <c r="F277" i="1"/>
  <c r="F41" i="3" s="1"/>
  <c r="B277" i="1"/>
  <c r="F88" i="3" s="1"/>
  <c r="B263" i="1"/>
  <c r="F45" i="3" s="1"/>
  <c r="F263" i="1"/>
  <c r="F82" i="3" s="1"/>
  <c r="N263" i="1"/>
  <c r="F43" i="3" s="1"/>
  <c r="J263" i="1"/>
  <c r="F92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80" i="3"/>
  <c r="C75" i="3"/>
  <c r="C68" i="3"/>
  <c r="C21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75" i="3" s="1"/>
  <c r="F249" i="1"/>
  <c r="F68" i="3" s="1"/>
  <c r="N249" i="1"/>
  <c r="F80" i="3" s="1"/>
  <c r="B249" i="1"/>
  <c r="F21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51" i="3"/>
  <c r="O342" i="1" l="1"/>
  <c r="C108" i="1"/>
  <c r="G79" i="1"/>
  <c r="K10" i="1"/>
  <c r="C80" i="1"/>
  <c r="C28" i="3"/>
  <c r="C69" i="3"/>
  <c r="C13" i="3"/>
  <c r="C3" i="3"/>
  <c r="C11" i="3"/>
  <c r="F235" i="1" l="1"/>
  <c r="F13" i="3" s="1"/>
  <c r="B235" i="1"/>
  <c r="F3" i="3" s="1"/>
  <c r="N235" i="1"/>
  <c r="F28" i="3" s="1"/>
  <c r="J235" i="1"/>
  <c r="F69" i="3" s="1"/>
  <c r="C9" i="3" l="1"/>
  <c r="C63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42" i="3" s="1"/>
  <c r="C253" i="1"/>
  <c r="E45" i="3" s="1"/>
  <c r="G267" i="1"/>
  <c r="E41" i="3" s="1"/>
  <c r="O323" i="1"/>
  <c r="E38" i="3" s="1"/>
  <c r="G337" i="1"/>
  <c r="E44" i="3" s="1"/>
  <c r="G323" i="1"/>
  <c r="E59" i="3" s="1"/>
  <c r="G281" i="1"/>
  <c r="E5" i="3" s="1"/>
  <c r="C337" i="1"/>
  <c r="E79" i="3" s="1"/>
  <c r="C351" i="1"/>
  <c r="E29" i="3" s="1"/>
  <c r="C323" i="1"/>
  <c r="E100" i="3" s="1"/>
  <c r="K323" i="1"/>
  <c r="E64" i="3" s="1"/>
  <c r="O337" i="1"/>
  <c r="E104" i="3" s="1"/>
  <c r="G351" i="1"/>
  <c r="E93" i="3" s="1"/>
  <c r="O351" i="1"/>
  <c r="E65" i="3" s="1"/>
  <c r="K351" i="1"/>
  <c r="E46" i="3" s="1"/>
  <c r="O253" i="1"/>
  <c r="E43" i="3" s="1"/>
  <c r="C267" i="1"/>
  <c r="E88" i="3" s="1"/>
  <c r="K267" i="1"/>
  <c r="E19" i="3" s="1"/>
  <c r="G295" i="1"/>
  <c r="E49" i="3" s="1"/>
  <c r="G253" i="1"/>
  <c r="E82" i="3" s="1"/>
  <c r="G309" i="1"/>
  <c r="E7" i="3" s="1"/>
  <c r="K309" i="1"/>
  <c r="E81" i="3" s="1"/>
  <c r="O309" i="1"/>
  <c r="E1" i="3" s="1"/>
  <c r="C309" i="1"/>
  <c r="E90" i="3" s="1"/>
  <c r="O267" i="1"/>
  <c r="E15" i="3" s="1"/>
  <c r="C281" i="1"/>
  <c r="E18" i="3" s="1"/>
  <c r="O295" i="1"/>
  <c r="E27" i="3" s="1"/>
  <c r="O281" i="1"/>
  <c r="E91" i="3" s="1"/>
  <c r="C295" i="1"/>
  <c r="E32" i="3" s="1"/>
  <c r="K253" i="1"/>
  <c r="E92" i="3" s="1"/>
  <c r="K295" i="1"/>
  <c r="E6" i="3" s="1"/>
  <c r="K281" i="1"/>
  <c r="E86" i="3" s="1"/>
  <c r="G239" i="1"/>
  <c r="E68" i="3" s="1"/>
  <c r="O239" i="1"/>
  <c r="E80" i="3" s="1"/>
  <c r="C239" i="1"/>
  <c r="E21" i="3" s="1"/>
  <c r="K239" i="1"/>
  <c r="E75" i="3" s="1"/>
  <c r="G225" i="1"/>
  <c r="E13" i="3" s="1"/>
  <c r="K225" i="1"/>
  <c r="E69" i="3" s="1"/>
  <c r="G211" i="1"/>
  <c r="E72" i="3" s="1"/>
  <c r="C225" i="1"/>
  <c r="E3" i="3" s="1"/>
  <c r="C211" i="1"/>
  <c r="K211" i="1"/>
  <c r="O225" i="1"/>
  <c r="E28" i="3" s="1"/>
  <c r="C31" i="3"/>
  <c r="G31" i="2" l="1"/>
  <c r="I31" i="2" s="1"/>
  <c r="D31" i="2" s="1"/>
  <c r="E96" i="3"/>
  <c r="E48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48" i="3" s="1"/>
  <c r="F207" i="1"/>
  <c r="F71" i="3" s="1"/>
  <c r="F39" i="1"/>
  <c r="F14" i="3" s="1"/>
  <c r="C16" i="3"/>
  <c r="C17" i="3"/>
  <c r="C96" i="3"/>
  <c r="C72" i="3"/>
  <c r="C48" i="3"/>
  <c r="C102" i="3"/>
  <c r="C39" i="3"/>
  <c r="C78" i="3"/>
  <c r="C10" i="3"/>
  <c r="C36" i="3"/>
  <c r="C60" i="3"/>
  <c r="C33" i="3"/>
  <c r="C22" i="3"/>
  <c r="C14" i="3"/>
  <c r="C2" i="3"/>
  <c r="C76" i="3"/>
  <c r="C98" i="3"/>
  <c r="C66" i="3"/>
  <c r="C30" i="3"/>
  <c r="C12" i="3"/>
  <c r="C4" i="3"/>
  <c r="C40" i="3"/>
  <c r="C70" i="3"/>
  <c r="C74" i="3"/>
  <c r="C89" i="3"/>
  <c r="C94" i="3"/>
  <c r="C101" i="3"/>
  <c r="C61" i="3"/>
  <c r="C73" i="3"/>
  <c r="C53" i="3"/>
  <c r="C58" i="3"/>
  <c r="C55" i="3"/>
  <c r="C84" i="3"/>
  <c r="C57" i="3"/>
  <c r="C50" i="3"/>
  <c r="C24" i="3"/>
  <c r="C85" i="3"/>
  <c r="C25" i="3"/>
  <c r="C54" i="3"/>
  <c r="C77" i="3"/>
  <c r="C67" i="3"/>
  <c r="C8" i="3"/>
  <c r="C20" i="3"/>
  <c r="C99" i="3"/>
  <c r="C95" i="3"/>
  <c r="C52" i="3"/>
  <c r="C87" i="3"/>
  <c r="C97" i="3"/>
  <c r="C23" i="3"/>
  <c r="C26" i="3"/>
  <c r="C103" i="3"/>
  <c r="C34" i="3"/>
  <c r="C37" i="3"/>
  <c r="C47" i="3"/>
  <c r="C83" i="3"/>
  <c r="C62" i="3"/>
  <c r="C71" i="3"/>
  <c r="C56" i="3"/>
  <c r="C35" i="3"/>
  <c r="A17" i="1"/>
  <c r="N39" i="1"/>
  <c r="F76" i="3" s="1"/>
  <c r="F25" i="1"/>
  <c r="F36" i="3" s="1"/>
  <c r="J81" i="1"/>
  <c r="F94" i="3" s="1"/>
  <c r="J123" i="1"/>
  <c r="F25" i="3" s="1"/>
  <c r="J151" i="1"/>
  <c r="F9" i="3" s="1"/>
  <c r="J53" i="1"/>
  <c r="F30" i="3" s="1"/>
  <c r="N53" i="1"/>
  <c r="F12" i="3" s="1"/>
  <c r="B25" i="1"/>
  <c r="F10" i="3" s="1"/>
  <c r="J221" i="1"/>
  <c r="F96" i="3" s="1"/>
  <c r="N25" i="1"/>
  <c r="F33" i="3" s="1"/>
  <c r="B39" i="1"/>
  <c r="F22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50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70" i="3" s="1"/>
  <c r="J95" i="1"/>
  <c r="F53" i="3" s="1"/>
  <c r="F54" i="3"/>
  <c r="N193" i="1"/>
  <c r="F83" i="3" s="1"/>
  <c r="B179" i="1"/>
  <c r="F23" i="3" s="1"/>
  <c r="N137" i="1"/>
  <c r="F8" i="3" s="1"/>
  <c r="B193" i="1"/>
  <c r="F34" i="3" s="1"/>
  <c r="F221" i="1"/>
  <c r="F72" i="3" s="1"/>
  <c r="N221" i="1"/>
  <c r="F17" i="3" s="1"/>
  <c r="F11" i="1"/>
  <c r="F102" i="3" s="1"/>
  <c r="N207" i="1"/>
  <c r="F16" i="3" s="1"/>
  <c r="J109" i="1"/>
  <c r="F57" i="3" s="1"/>
  <c r="F53" i="1"/>
  <c r="F66" i="3" s="1"/>
  <c r="J39" i="1"/>
  <c r="F2" i="3" s="1"/>
  <c r="B95" i="1"/>
  <c r="F61" i="3" s="1"/>
  <c r="B109" i="1"/>
  <c r="F55" i="3" s="1"/>
  <c r="N95" i="1"/>
  <c r="F58" i="3" s="1"/>
  <c r="F151" i="1"/>
  <c r="F99" i="3" s="1"/>
  <c r="N165" i="1"/>
  <c r="F51" i="3" s="1"/>
  <c r="J165" i="1"/>
  <c r="F97" i="3" s="1"/>
  <c r="J11" i="1"/>
  <c r="F39" i="3" s="1"/>
  <c r="J137" i="1"/>
  <c r="F11" i="3" s="1"/>
  <c r="J179" i="1"/>
  <c r="F103" i="3" s="1"/>
  <c r="F73" i="3"/>
  <c r="N179" i="1"/>
  <c r="F63" i="3" s="1"/>
  <c r="F81" i="1"/>
  <c r="F89" i="3" s="1"/>
  <c r="B123" i="1"/>
  <c r="F24" i="3" s="1"/>
  <c r="B207" i="1"/>
  <c r="F62" i="3" s="1"/>
  <c r="J25" i="1"/>
  <c r="F60" i="3" s="1"/>
  <c r="B81" i="1"/>
  <c r="F31" i="3" s="1"/>
  <c r="N81" i="1"/>
  <c r="F101" i="3" s="1"/>
  <c r="B165" i="1"/>
  <c r="B11" i="1"/>
  <c r="F35" i="3" s="1"/>
  <c r="N67" i="1"/>
  <c r="F74" i="3" s="1"/>
  <c r="B53" i="1"/>
  <c r="F98" i="3" s="1"/>
  <c r="F109" i="1"/>
  <c r="F84" i="3" s="1"/>
  <c r="F123" i="1"/>
  <c r="F85" i="3" s="1"/>
  <c r="B137" i="1"/>
  <c r="F77" i="3" s="1"/>
  <c r="F137" i="1"/>
  <c r="F67" i="3" s="1"/>
  <c r="B151" i="1"/>
  <c r="F20" i="3" s="1"/>
  <c r="N151" i="1"/>
  <c r="F95" i="3" s="1"/>
  <c r="F165" i="1"/>
  <c r="F87" i="3" s="1"/>
  <c r="F179" i="1"/>
  <c r="F26" i="3" s="1"/>
  <c r="F193" i="1"/>
  <c r="F37" i="3" s="1"/>
  <c r="J193" i="1"/>
  <c r="F47" i="3" s="1"/>
  <c r="J207" i="1"/>
  <c r="F56" i="3" s="1"/>
  <c r="F67" i="1"/>
  <c r="F40" i="3" s="1"/>
  <c r="D1" i="2"/>
  <c r="C283" i="1" s="1"/>
  <c r="B67" i="1"/>
  <c r="F4" i="3" s="1"/>
  <c r="N11" i="1"/>
  <c r="F78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17" i="3" s="1"/>
  <c r="K197" i="1"/>
  <c r="E56" i="3" s="1"/>
  <c r="K141" i="1"/>
  <c r="E9" i="3" s="1"/>
  <c r="O169" i="1"/>
  <c r="E63" i="3" s="1"/>
  <c r="G57" i="1"/>
  <c r="E40" i="3" s="1"/>
  <c r="O197" i="1"/>
  <c r="E16" i="3" s="1"/>
  <c r="O113" i="1"/>
  <c r="E54" i="3" s="1"/>
  <c r="K71" i="1"/>
  <c r="E94" i="3" s="1"/>
  <c r="O141" i="1"/>
  <c r="E95" i="3" s="1"/>
  <c r="G127" i="1"/>
  <c r="E67" i="3" s="1"/>
  <c r="C99" i="1"/>
  <c r="E55" i="3" s="1"/>
  <c r="C169" i="1"/>
  <c r="E23" i="3" s="1"/>
  <c r="O71" i="1"/>
  <c r="E101" i="3" s="1"/>
  <c r="C57" i="1"/>
  <c r="E4" i="3" s="1"/>
  <c r="C127" i="1"/>
  <c r="E77" i="3" s="1"/>
  <c r="K155" i="1"/>
  <c r="E97" i="3" s="1"/>
  <c r="O127" i="1"/>
  <c r="E8" i="3" s="1"/>
  <c r="G113" i="1"/>
  <c r="E85" i="3" s="1"/>
  <c r="C155" i="1"/>
  <c r="E52" i="3" s="1"/>
  <c r="G141" i="1"/>
  <c r="E99" i="3" s="1"/>
  <c r="O29" i="1"/>
  <c r="E76" i="3" s="1"/>
  <c r="C71" i="1"/>
  <c r="E31" i="3" s="1"/>
  <c r="K15" i="1"/>
  <c r="E60" i="3" s="1"/>
  <c r="K29" i="1"/>
  <c r="E2" i="3" s="1"/>
  <c r="G15" i="1"/>
  <c r="E36" i="3" s="1"/>
  <c r="K99" i="1"/>
  <c r="E57" i="3" s="1"/>
  <c r="F52" i="3"/>
  <c r="K183" i="1"/>
  <c r="E47" i="3" s="1"/>
  <c r="O57" i="1"/>
  <c r="E74" i="3" s="1"/>
  <c r="G155" i="1"/>
  <c r="E87" i="3" s="1"/>
  <c r="O1" i="1"/>
  <c r="E78" i="3" s="1"/>
  <c r="G169" i="1"/>
  <c r="E26" i="3" s="1"/>
  <c r="K1" i="1"/>
  <c r="E39" i="3" s="1"/>
  <c r="C15" i="1"/>
  <c r="E10" i="3" s="1"/>
  <c r="O183" i="1"/>
  <c r="E83" i="3" s="1"/>
  <c r="G197" i="1"/>
  <c r="E71" i="3" s="1"/>
  <c r="C1" i="1"/>
  <c r="E35" i="3" s="1"/>
  <c r="K127" i="1"/>
  <c r="E11" i="3" s="1"/>
  <c r="O155" i="1"/>
  <c r="E51" i="3" s="1"/>
  <c r="K85" i="1"/>
  <c r="E53" i="3" s="1"/>
  <c r="C183" i="1"/>
  <c r="E34" i="3" s="1"/>
  <c r="G1" i="1"/>
  <c r="E102" i="3" s="1"/>
  <c r="C197" i="1"/>
  <c r="E62" i="3" s="1"/>
  <c r="G183" i="1"/>
  <c r="E37" i="3" s="1"/>
  <c r="C43" i="1"/>
  <c r="E98" i="3" s="1"/>
  <c r="C113" i="1"/>
  <c r="E24" i="3" s="1"/>
  <c r="K113" i="1"/>
  <c r="E25" i="3" s="1"/>
  <c r="O99" i="1"/>
  <c r="E50" i="3" s="1"/>
  <c r="K57" i="1"/>
  <c r="E70" i="3" s="1"/>
  <c r="G99" i="1"/>
  <c r="E84" i="3" s="1"/>
  <c r="C141" i="1"/>
  <c r="E20" i="3" s="1"/>
  <c r="G71" i="1"/>
  <c r="E89" i="3" s="1"/>
  <c r="O85" i="1"/>
  <c r="E58" i="3" s="1"/>
  <c r="G29" i="1"/>
  <c r="E14" i="3" s="1"/>
  <c r="K43" i="1"/>
  <c r="E30" i="3" s="1"/>
  <c r="C29" i="1"/>
  <c r="E22" i="3" s="1"/>
  <c r="O43" i="1"/>
  <c r="E12" i="3" s="1"/>
  <c r="O15" i="1"/>
  <c r="E33" i="3" s="1"/>
  <c r="G85" i="1"/>
  <c r="E73" i="3" s="1"/>
  <c r="C85" i="1"/>
  <c r="E61" i="3" s="1"/>
  <c r="K169" i="1"/>
  <c r="E103" i="3" s="1"/>
  <c r="G43" i="1"/>
  <c r="E66" i="3" s="1"/>
  <c r="N351" i="1" l="1"/>
  <c r="D65" i="3" s="1"/>
  <c r="F337" i="1"/>
  <c r="D44" i="3" s="1"/>
  <c r="N281" i="1"/>
  <c r="D91" i="3" s="1"/>
  <c r="F323" i="1"/>
  <c r="D59" i="3" s="1"/>
  <c r="J295" i="1"/>
  <c r="D6" i="3" s="1"/>
  <c r="B351" i="1"/>
  <c r="D29" i="3" s="1"/>
  <c r="N337" i="1"/>
  <c r="D104" i="3" s="1"/>
  <c r="B323" i="1"/>
  <c r="D100" i="3" s="1"/>
  <c r="J337" i="1"/>
  <c r="D42" i="3" s="1"/>
  <c r="J351" i="1"/>
  <c r="D46" i="3" s="1"/>
  <c r="J323" i="1"/>
  <c r="D64" i="3" s="1"/>
  <c r="B337" i="1"/>
  <c r="D79" i="3" s="1"/>
  <c r="F351" i="1"/>
  <c r="D93" i="3" s="1"/>
  <c r="F309" i="1"/>
  <c r="D7" i="3" s="1"/>
  <c r="N323" i="1"/>
  <c r="D38" i="3" s="1"/>
  <c r="J309" i="1"/>
  <c r="D81" i="3" s="1"/>
  <c r="N309" i="1"/>
  <c r="D1" i="3" s="1"/>
  <c r="B281" i="1"/>
  <c r="D18" i="3" s="1"/>
  <c r="J253" i="1"/>
  <c r="D92" i="3" s="1"/>
  <c r="N267" i="1"/>
  <c r="D15" i="3" s="1"/>
  <c r="N295" i="1"/>
  <c r="D27" i="3" s="1"/>
  <c r="F253" i="1"/>
  <c r="D82" i="3" s="1"/>
  <c r="B267" i="1"/>
  <c r="D88" i="3" s="1"/>
  <c r="B309" i="1"/>
  <c r="D90" i="3" s="1"/>
  <c r="N253" i="1"/>
  <c r="D43" i="3" s="1"/>
  <c r="B253" i="1"/>
  <c r="D45" i="3" s="1"/>
  <c r="J267" i="1"/>
  <c r="D19" i="3" s="1"/>
  <c r="J281" i="1"/>
  <c r="D86" i="3" s="1"/>
  <c r="F267" i="1"/>
  <c r="D41" i="3" s="1"/>
  <c r="F295" i="1"/>
  <c r="D49" i="3" s="1"/>
  <c r="F281" i="1"/>
  <c r="D5" i="3" s="1"/>
  <c r="B295" i="1"/>
  <c r="D32" i="3" s="1"/>
  <c r="J239" i="1"/>
  <c r="D75" i="3" s="1"/>
  <c r="F29" i="1"/>
  <c r="D14" i="3" s="1"/>
  <c r="N239" i="1"/>
  <c r="D80" i="3" s="1"/>
  <c r="B239" i="1"/>
  <c r="D21" i="3" s="1"/>
  <c r="B211" i="1"/>
  <c r="D48" i="3" s="1"/>
  <c r="N211" i="1"/>
  <c r="D17" i="3" s="1"/>
  <c r="F239" i="1"/>
  <c r="D68" i="3" s="1"/>
  <c r="F225" i="1"/>
  <c r="D13" i="3" s="1"/>
  <c r="J15" i="1"/>
  <c r="D60" i="3" s="1"/>
  <c r="J127" i="1"/>
  <c r="D11" i="3" s="1"/>
  <c r="F211" i="1"/>
  <c r="D72" i="3" s="1"/>
  <c r="J197" i="1"/>
  <c r="D56" i="3" s="1"/>
  <c r="J211" i="1"/>
  <c r="D96" i="3" s="1"/>
  <c r="J225" i="1"/>
  <c r="D69" i="3" s="1"/>
  <c r="N225" i="1"/>
  <c r="D28" i="3" s="1"/>
  <c r="B225" i="1"/>
  <c r="D3" i="3" s="1"/>
  <c r="B99" i="1"/>
  <c r="D55" i="3" s="1"/>
  <c r="F169" i="1"/>
  <c r="D26" i="3" s="1"/>
  <c r="B71" i="1"/>
  <c r="D31" i="3" s="1"/>
  <c r="N155" i="1"/>
  <c r="D51" i="3" s="1"/>
  <c r="F197" i="1"/>
  <c r="D71" i="3" s="1"/>
  <c r="J43" i="1"/>
  <c r="D30" i="3" s="1"/>
  <c r="N183" i="1"/>
  <c r="D83" i="3" s="1"/>
  <c r="F99" i="1"/>
  <c r="D84" i="3" s="1"/>
  <c r="J99" i="1"/>
  <c r="D57" i="3" s="1"/>
  <c r="B1" i="1"/>
  <c r="D35" i="3" s="1"/>
  <c r="B197" i="1"/>
  <c r="D62" i="3" s="1"/>
  <c r="F43" i="1"/>
  <c r="D66" i="3" s="1"/>
  <c r="B169" i="1"/>
  <c r="D23" i="3" s="1"/>
  <c r="B127" i="1"/>
  <c r="D77" i="3" s="1"/>
  <c r="N127" i="1"/>
  <c r="D8" i="3" s="1"/>
  <c r="F127" i="1"/>
  <c r="D67" i="3" s="1"/>
  <c r="J155" i="1"/>
  <c r="D97" i="3" s="1"/>
  <c r="J141" i="1"/>
  <c r="D9" i="3" s="1"/>
  <c r="F141" i="1"/>
  <c r="D99" i="3" s="1"/>
  <c r="J113" i="1"/>
  <c r="D25" i="3" s="1"/>
  <c r="B15" i="1"/>
  <c r="D10" i="3" s="1"/>
  <c r="F85" i="1"/>
  <c r="D73" i="3" s="1"/>
  <c r="N57" i="1"/>
  <c r="D74" i="3" s="1"/>
  <c r="N99" i="1"/>
  <c r="D50" i="3" s="1"/>
  <c r="N197" i="1"/>
  <c r="D16" i="3" s="1"/>
  <c r="J85" i="1"/>
  <c r="D53" i="3" s="1"/>
  <c r="B113" i="1"/>
  <c r="D24" i="3" s="1"/>
  <c r="N29" i="1"/>
  <c r="D76" i="3" s="1"/>
  <c r="J169" i="1"/>
  <c r="D103" i="3" s="1"/>
  <c r="F183" i="1"/>
  <c r="D37" i="3" s="1"/>
  <c r="F1" i="1"/>
  <c r="D102" i="3" s="1"/>
  <c r="B183" i="1"/>
  <c r="D34" i="3" s="1"/>
  <c r="B29" i="1"/>
  <c r="D22" i="3" s="1"/>
  <c r="F57" i="1"/>
  <c r="D40" i="3" s="1"/>
  <c r="B85" i="1"/>
  <c r="D61" i="3" s="1"/>
  <c r="N71" i="1"/>
  <c r="D101" i="3" s="1"/>
  <c r="J71" i="1"/>
  <c r="D94" i="3" s="1"/>
  <c r="J29" i="1"/>
  <c r="D2" i="3" s="1"/>
  <c r="F113" i="1"/>
  <c r="D85" i="3" s="1"/>
  <c r="J57" i="1"/>
  <c r="D70" i="3" s="1"/>
  <c r="N15" i="1"/>
  <c r="D33" i="3" s="1"/>
  <c r="J1" i="1"/>
  <c r="D39" i="3" s="1"/>
  <c r="N85" i="1"/>
  <c r="D58" i="3" s="1"/>
  <c r="N43" i="1"/>
  <c r="D12" i="3" s="1"/>
  <c r="F15" i="1"/>
  <c r="D36" i="3" s="1"/>
  <c r="N141" i="1"/>
  <c r="D95" i="3" s="1"/>
  <c r="B57" i="1"/>
  <c r="D4" i="3" s="1"/>
  <c r="J183" i="1"/>
  <c r="D47" i="3" s="1"/>
  <c r="B141" i="1"/>
  <c r="D20" i="3" s="1"/>
  <c r="N169" i="1"/>
  <c r="D63" i="3" s="1"/>
  <c r="B155" i="1"/>
  <c r="D52" i="3" s="1"/>
  <c r="F155" i="1"/>
  <c r="D87" i="3" s="1"/>
  <c r="B43" i="1"/>
  <c r="D98" i="3" s="1"/>
  <c r="F71" i="1"/>
  <c r="D89" i="3" s="1"/>
  <c r="N113" i="1"/>
  <c r="D54" i="3" s="1"/>
  <c r="N1" i="1"/>
  <c r="D78" i="3" s="1"/>
</calcChain>
</file>

<file path=xl/sharedStrings.xml><?xml version="1.0" encoding="utf-8"?>
<sst xmlns="http://schemas.openxmlformats.org/spreadsheetml/2006/main" count="204" uniqueCount="161">
  <si>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</si>
  <si>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</si>
  <si>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</si>
  <si>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</si>
  <si>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</si>
  <si>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</si>
  <si>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</si>
  <si>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</si>
  <si>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</si>
  <si>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</si>
  <si>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</si>
  <si>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</si>
  <si>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</si>
  <si>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</si>
  <si>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</si>
  <si>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</si>
  <si>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</si>
  <si>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</si>
  <si>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</si>
  <si>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</si>
  <si>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</si>
  <si>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</si>
  <si>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</si>
  <si>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</si>
  <si>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</si>
  <si>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</si>
  <si>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</si>
  <si>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</si>
  <si>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</si>
  <si>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</si>
  <si>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</si>
  <si>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</si>
  <si>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</si>
  <si>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</si>
  <si>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</si>
  <si>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</si>
  <si>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</si>
  <si>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</si>
  <si>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</si>
  <si>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</si>
  <si>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</si>
  <si>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</si>
  <si>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</si>
  <si>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</si>
  <si>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</si>
  <si>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</si>
  <si>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</si>
  <si>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</si>
  <si>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</si>
  <si>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</si>
  <si>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</si>
  <si>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</si>
  <si>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</si>
  <si>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</si>
  <si>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</si>
  <si>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</si>
  <si>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</si>
  <si>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</si>
  <si>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</si>
  <si>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</si>
  <si>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</si>
  <si>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</si>
  <si>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</si>
  <si>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</si>
  <si>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</si>
  <si>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</si>
  <si>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</si>
  <si>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</si>
  <si>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</si>
  <si>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</si>
  <si>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</si>
  <si>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</si>
  <si>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</si>
  <si>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</si>
  <si>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</si>
  <si>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</si>
  <si>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</si>
  <si>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</si>
  <si>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</si>
  <si>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</si>
  <si>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</si>
  <si>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</si>
  <si>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</si>
  <si>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</si>
  <si>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</si>
  <si>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</si>
  <si>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</si>
  <si>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</si>
  <si>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</si>
  <si>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</si>
  <si>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</si>
  <si>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</si>
  <si>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</si>
  <si>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</si>
  <si>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</si>
  <si>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</si>
  <si>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</si>
  <si>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</si>
  <si>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</si>
  <si>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</si>
  <si>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</si>
  <si>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</si>
  <si>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</si>
  <si>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</si>
  <si>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</si>
  <si>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</si>
  <si>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</si>
  <si>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</si>
  <si>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</si>
  <si>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</si>
  <si>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</si>
  <si>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</si>
  <si>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</si>
  <si>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</si>
  <si>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</si>
  <si>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</si>
  <si>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</si>
  <si>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</si>
  <si>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</si>
  <si>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</si>
  <si>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</si>
  <si>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</si>
  <si>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</si>
  <si>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</si>
  <si>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</si>
  <si>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</si>
  <si>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</si>
  <si>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</si>
  <si>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</si>
  <si>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</si>
  <si>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</si>
  <si>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</si>
  <si>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</si>
  <si>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</si>
  <si>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</si>
  <si>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</si>
  <si>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</si>
  <si>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</si>
  <si>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</si>
  <si>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</si>
  <si>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</si>
  <si>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</si>
  <si>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</si>
  <si>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</si>
  <si>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</si>
  <si>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</si>
  <si>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</si>
  <si>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</si>
  <si>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</si>
  <si>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</si>
  <si>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</si>
  <si>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</si>
  <si>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</si>
  <si>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</si>
  <si>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</si>
  <si>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</si>
  <si>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</si>
  <si>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</si>
  <si>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</si>
  <si>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4</t>
  </si>
  <si>
    <t>Red=IN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</si>
</sst>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  <xf numFmtId="0" fontId="27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topLeftCell="A205" zoomScaleNormal="100" workbookViewId="0">
      <selection activeCell="I40" sqref="I40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2</v>
      </c>
      <c r="D1" s="79"/>
      <c r="E1" s="71" t="s">
        <v>6</v>
      </c>
      <c r="F1" s="21">
        <f>SUM(G3:G10)</f>
        <v>4</v>
      </c>
      <c r="G1" s="37">
        <f>SUM(H3:H10)</f>
        <v>0</v>
      </c>
      <c r="I1" s="71" t="s">
        <v>11</v>
      </c>
      <c r="J1" s="21">
        <f>SUM(K3:K10)</f>
        <v>5</v>
      </c>
      <c r="K1" s="37">
        <f>SUM(L3:L10)</f>
        <v>2</v>
      </c>
      <c r="M1" s="71" t="s">
        <v>100</v>
      </c>
      <c r="N1" s="21">
        <f>SUM(O3:O10)</f>
        <v>5</v>
      </c>
      <c r="O1" s="37">
        <f>SUM(P3:P10)</f>
        <v>1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5034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2403</v>
      </c>
      <c r="G3" s="16">
        <f>('Drivers Standings'!D3)</f>
        <v>1</v>
      </c>
      <c r="H3" s="16">
        <f>('Drivers Standings'!E3)</f>
        <v>0</v>
      </c>
      <c r="I3" s="5" t="str">
        <f>('Drivers Standings'!B2)</f>
        <v>William Byron</v>
      </c>
      <c r="J3" s="5">
        <f>('Drivers Standings'!C2)</f>
        <v>5004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5004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2373</v>
      </c>
      <c r="C4" s="5">
        <f>('Drivers Standings'!D4)</f>
        <v>1</v>
      </c>
      <c r="D4" s="5">
        <f>('Drivers Standings'!E4)</f>
        <v>0</v>
      </c>
      <c r="E4" s="16" t="str">
        <f>('Drivers Standings'!B6)</f>
        <v>Joey Logano</v>
      </c>
      <c r="F4" s="16">
        <f>('Drivers Standings'!C6)</f>
        <v>2330</v>
      </c>
      <c r="G4" s="16">
        <f>('Drivers Standings'!D6)</f>
        <v>1</v>
      </c>
      <c r="H4" s="16">
        <f>('Drivers Standings'!E6)</f>
        <v>0</v>
      </c>
      <c r="I4" s="5" t="str">
        <f>('Drivers Standings'!B5)</f>
        <v>Denny Hamlin</v>
      </c>
      <c r="J4" s="5">
        <f>('Drivers Standings'!C5)</f>
        <v>5031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2403</v>
      </c>
      <c r="O4" s="5">
        <f>('Drivers Standings'!D3)</f>
        <v>1</v>
      </c>
      <c r="P4" s="5">
        <f>('Drivers Standings'!E3)</f>
        <v>0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783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2309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2310</v>
      </c>
      <c r="K5" s="5">
        <f>('Drivers Standings'!D8)</f>
        <v>1</v>
      </c>
      <c r="L5" s="5">
        <f>('Drivers Standings'!E8)</f>
        <v>0</v>
      </c>
      <c r="M5" s="5" t="str">
        <f>('Drivers Standings'!B7)</f>
        <v>Tyler Reddick</v>
      </c>
      <c r="N5" s="5">
        <f>('Drivers Standings'!C7)</f>
        <v>2309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5019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762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737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2310</v>
      </c>
      <c r="O6" s="5">
        <f>('Drivers Standings'!D8)</f>
        <v>1</v>
      </c>
      <c r="P6" s="5">
        <f>('Drivers Standings'!E8)</f>
        <v>0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2272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889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2192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2156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2156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2256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2211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440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665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649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562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649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486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861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664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665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18788</v>
      </c>
      <c r="C11" s="4"/>
      <c r="F11" s="73">
        <f>SUM(F3:F10)</f>
        <v>12459</v>
      </c>
      <c r="J11" s="43">
        <f>SUM(J3:J10)</f>
        <v>18711</v>
      </c>
      <c r="N11" s="43">
        <f>SUM(N3:N10)</f>
        <v>15936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3</v>
      </c>
      <c r="E15" s="71" t="s">
        <v>56</v>
      </c>
      <c r="F15" s="21">
        <f>SUM(G17:G24)</f>
        <v>5</v>
      </c>
      <c r="G15" s="37">
        <f>SUM(H17:H24)</f>
        <v>2</v>
      </c>
      <c r="I15" s="71" t="s">
        <v>57</v>
      </c>
      <c r="J15" s="21">
        <f>SUM(K17:K24)</f>
        <v>4</v>
      </c>
      <c r="K15" s="37">
        <f>SUM(L17:L24)</f>
        <v>2</v>
      </c>
      <c r="M15" s="71" t="s">
        <v>58</v>
      </c>
      <c r="N15" s="21">
        <f>SUM(O17:O24)</f>
        <v>5</v>
      </c>
      <c r="O15" s="37">
        <f>SUM(P17:P24)</f>
        <v>2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5034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5034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5034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5034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5004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5004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5004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5004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2403</v>
      </c>
      <c r="C19" s="5">
        <f>('Drivers Standings'!D3)</f>
        <v>1</v>
      </c>
      <c r="D19" s="5">
        <f>('Drivers Standings'!E3)</f>
        <v>0</v>
      </c>
      <c r="E19" s="5" t="str">
        <f>('Drivers Standings'!B3)</f>
        <v>Chris Bell</v>
      </c>
      <c r="F19" s="5">
        <f>('Drivers Standings'!C3)</f>
        <v>2403</v>
      </c>
      <c r="G19" s="5">
        <f>('Drivers Standings'!D3)</f>
        <v>1</v>
      </c>
      <c r="H19" s="5">
        <f>('Drivers Standings'!E3)</f>
        <v>0</v>
      </c>
      <c r="I19" s="5" t="str">
        <f>('Drivers Standings'!B3)</f>
        <v>Chris Bell</v>
      </c>
      <c r="J19" s="5">
        <f>('Drivers Standings'!C3)</f>
        <v>2403</v>
      </c>
      <c r="K19" s="5">
        <f>('Drivers Standings'!D3)</f>
        <v>1</v>
      </c>
      <c r="L19" s="5">
        <f>('Drivers Standings'!E3)</f>
        <v>0</v>
      </c>
      <c r="M19" s="5" t="str">
        <f>('Drivers Standings'!B3)</f>
        <v>Chris Bell</v>
      </c>
      <c r="N19" s="5">
        <f>('Drivers Standings'!C3)</f>
        <v>2403</v>
      </c>
      <c r="O19" s="5">
        <f>('Drivers Standings'!D3)</f>
        <v>1</v>
      </c>
      <c r="P19" s="5">
        <f>('Drivers Standings'!E3)</f>
        <v>0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5031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2310</v>
      </c>
      <c r="G20" s="5">
        <f>('Drivers Standings'!D8)</f>
        <v>1</v>
      </c>
      <c r="H20" s="5">
        <f>('Drivers Standings'!E8)</f>
        <v>0</v>
      </c>
      <c r="I20" s="5" t="str">
        <f>('Drivers Standings'!B11)</f>
        <v>Kyle Busch</v>
      </c>
      <c r="J20" s="5">
        <f>('Drivers Standings'!C11)</f>
        <v>737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2309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2211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2256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2272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702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559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649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649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2150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486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486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559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649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616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616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399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616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21344</v>
      </c>
      <c r="C25" s="4"/>
      <c r="F25" s="73">
        <f>SUM(F17:F24)</f>
        <v>18758</v>
      </c>
      <c r="J25" s="43">
        <f>SUM(J17:J24)</f>
        <v>17057</v>
      </c>
      <c r="N25" s="43">
        <f>+SUM(N17:N24)</f>
        <v>18867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2</v>
      </c>
      <c r="E29" s="71" t="s">
        <v>68</v>
      </c>
      <c r="F29" s="21">
        <f>SUM(G31:G38)</f>
        <v>6</v>
      </c>
      <c r="G29" s="37">
        <f>SUM(H31:H38)</f>
        <v>2</v>
      </c>
      <c r="I29" s="71" t="s">
        <v>36</v>
      </c>
      <c r="J29" s="21">
        <f>SUM(K31:K38)</f>
        <v>6</v>
      </c>
      <c r="K29" s="37">
        <f>SUM(L31:L38)</f>
        <v>3</v>
      </c>
      <c r="M29" s="71" t="s">
        <v>54</v>
      </c>
      <c r="N29" s="21">
        <f>SUM(O31:O38)</f>
        <v>5</v>
      </c>
      <c r="O29" s="37">
        <f>SUM(P31:P38)</f>
        <v>1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5004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5034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5004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5004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2330</v>
      </c>
      <c r="C32" s="5">
        <f>('Drivers Standings'!D6)</f>
        <v>1</v>
      </c>
      <c r="D32" s="5">
        <f>('Drivers Standings'!E6)</f>
        <v>0</v>
      </c>
      <c r="E32" s="5" t="str">
        <f>('Drivers Standings'!B3)</f>
        <v>Chris Bell</v>
      </c>
      <c r="F32" s="5">
        <f>('Drivers Standings'!C3)</f>
        <v>2403</v>
      </c>
      <c r="G32" s="5">
        <f>('Drivers Standings'!D3)</f>
        <v>1</v>
      </c>
      <c r="H32" s="5">
        <f>('Drivers Standings'!E3)</f>
        <v>0</v>
      </c>
      <c r="I32" s="5" t="str">
        <f>('Drivers Standings'!B3)</f>
        <v>Chris Bell</v>
      </c>
      <c r="J32" s="5">
        <f>('Drivers Standings'!C3)</f>
        <v>2403</v>
      </c>
      <c r="K32" s="5">
        <f>('Drivers Standings'!D3)</f>
        <v>1</v>
      </c>
      <c r="L32" s="5">
        <f>('Drivers Standings'!E3)</f>
        <v>0</v>
      </c>
      <c r="M32" s="5" t="str">
        <f>('Drivers Standings'!B3)</f>
        <v>Chris Bell</v>
      </c>
      <c r="N32" s="5">
        <f>('Drivers Standings'!C3)</f>
        <v>2403</v>
      </c>
      <c r="O32" s="5">
        <f>('Drivers Standings'!D3)</f>
        <v>1</v>
      </c>
      <c r="P32" s="5">
        <f>('Drivers Standings'!E3)</f>
        <v>0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5019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5019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5031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2373</v>
      </c>
      <c r="O33" s="5">
        <f>('Drivers Standings'!D4)</f>
        <v>1</v>
      </c>
      <c r="P33" s="5">
        <f>('Drivers Standings'!E4)</f>
        <v>0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2272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2272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5019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2272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2156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2256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2211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2211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611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2211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702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702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2152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702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2150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440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477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559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559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559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20021</v>
      </c>
      <c r="F39" s="73">
        <f>SUM(F31:F38)</f>
        <v>20456</v>
      </c>
      <c r="J39" s="73">
        <f>SUM(J31:J38)</f>
        <v>23079</v>
      </c>
      <c r="N39" s="43">
        <f>SUM(N31:N38)</f>
        <v>15964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0</v>
      </c>
      <c r="D43" s="18"/>
      <c r="E43" s="71" t="s">
        <v>74</v>
      </c>
      <c r="F43" s="21">
        <f>SUM(G45:G52)</f>
        <v>5</v>
      </c>
      <c r="G43" s="37">
        <f>SUM(H45:H52)</f>
        <v>1</v>
      </c>
      <c r="H43" s="18"/>
      <c r="I43" s="71" t="s">
        <v>75</v>
      </c>
      <c r="J43" s="21">
        <f>SUM(K45:K52)</f>
        <v>5</v>
      </c>
      <c r="K43" s="37">
        <f>SUM(L45:L52)</f>
        <v>2</v>
      </c>
      <c r="L43" s="18"/>
      <c r="M43" s="71" t="s">
        <v>76</v>
      </c>
      <c r="N43" s="21">
        <f>SUM(O45:O52)</f>
        <v>6</v>
      </c>
      <c r="O43" s="37">
        <f>SUM(P45:P52)</f>
        <v>2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2373</v>
      </c>
      <c r="C45" s="5">
        <f>('Drivers Standings'!D4)</f>
        <v>1</v>
      </c>
      <c r="D45" s="5">
        <f>('Drivers Standings'!E4)</f>
        <v>0</v>
      </c>
      <c r="E45" s="5" t="str">
        <f>('Drivers Standings'!B1)</f>
        <v>Kyle Larson</v>
      </c>
      <c r="F45" s="5">
        <f>('Drivers Standings'!C1)</f>
        <v>5034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5004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5004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2330</v>
      </c>
      <c r="C46" s="5">
        <f>('Drivers Standings'!D6)</f>
        <v>1</v>
      </c>
      <c r="D46" s="5">
        <f>('Drivers Standings'!E6)</f>
        <v>0</v>
      </c>
      <c r="E46" s="5" t="str">
        <f>('Drivers Standings'!B3)</f>
        <v>Chris Bell</v>
      </c>
      <c r="F46" s="5">
        <f>('Drivers Standings'!C3)</f>
        <v>2403</v>
      </c>
      <c r="G46" s="5">
        <f>('Drivers Standings'!D3)</f>
        <v>1</v>
      </c>
      <c r="H46" s="5">
        <f>('Drivers Standings'!E3)</f>
        <v>0</v>
      </c>
      <c r="I46" s="5" t="str">
        <f>('Drivers Standings'!B4)</f>
        <v>Ryan Blaney</v>
      </c>
      <c r="J46" s="5">
        <f>('Drivers Standings'!C4)</f>
        <v>2373</v>
      </c>
      <c r="K46" s="5">
        <f>('Drivers Standings'!D4)</f>
        <v>1</v>
      </c>
      <c r="L46" s="5">
        <f>('Drivers Standings'!E4)</f>
        <v>0</v>
      </c>
      <c r="M46" s="5" t="str">
        <f>('Drivers Standings'!B4)</f>
        <v>Ryan Blaney</v>
      </c>
      <c r="N46" s="5">
        <f>('Drivers Standings'!C4)</f>
        <v>2373</v>
      </c>
      <c r="O46" s="5">
        <f>('Drivers Standings'!D4)</f>
        <v>1</v>
      </c>
      <c r="P46" s="5">
        <f>('Drivers Standings'!E4)</f>
        <v>0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2309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783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783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2309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2192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2192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5019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5019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2156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889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2256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889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611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2211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2211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2152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702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2150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615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2150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615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665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734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734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13288</v>
      </c>
      <c r="C53" s="76"/>
      <c r="D53" s="72"/>
      <c r="F53" s="91">
        <f>SUM(F45:F52)</f>
        <v>16327</v>
      </c>
      <c r="I53" s="72"/>
      <c r="J53" s="91">
        <f>SUM(J45:J52)</f>
        <v>18995</v>
      </c>
      <c r="N53" s="91">
        <f>SUM(N45:N52)</f>
        <v>20630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2</v>
      </c>
      <c r="E57" s="71" t="s">
        <v>69</v>
      </c>
      <c r="F57" s="21">
        <f>SUM(G59:G66)</f>
        <v>5</v>
      </c>
      <c r="G57" s="37">
        <f>SUM(H59:H66)</f>
        <v>2</v>
      </c>
      <c r="I57" s="71" t="s">
        <v>70</v>
      </c>
      <c r="J57" s="21">
        <f>SUM(K59:K66)</f>
        <v>5</v>
      </c>
      <c r="K57" s="37">
        <f>SUM(L59:L66)</f>
        <v>1</v>
      </c>
      <c r="M57" s="71" t="s">
        <v>71</v>
      </c>
      <c r="N57" s="21">
        <f>SUM(O59:O66)</f>
        <v>5</v>
      </c>
      <c r="O57" s="37">
        <f>SUM(P59:P66)</f>
        <v>1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5034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5034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5004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5034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2330</v>
      </c>
      <c r="C60" s="5">
        <f>('Drivers Standings'!D6)</f>
        <v>1</v>
      </c>
      <c r="D60" s="5">
        <f>('Drivers Standings'!E6)</f>
        <v>0</v>
      </c>
      <c r="E60" s="5" t="str">
        <f>('Drivers Standings'!B3)</f>
        <v>Chris Bell</v>
      </c>
      <c r="F60" s="5">
        <f>('Drivers Standings'!C3)</f>
        <v>2403</v>
      </c>
      <c r="G60" s="5">
        <f>('Drivers Standings'!D3)</f>
        <v>1</v>
      </c>
      <c r="H60" s="5">
        <f>('Drivers Standings'!E3)</f>
        <v>0</v>
      </c>
      <c r="I60" s="5" t="str">
        <f>('Drivers Standings'!B4)</f>
        <v>Ryan Blaney</v>
      </c>
      <c r="J60" s="5">
        <f>('Drivers Standings'!C4)</f>
        <v>2373</v>
      </c>
      <c r="K60" s="5">
        <f>('Drivers Standings'!D4)</f>
        <v>1</v>
      </c>
      <c r="L60" s="5">
        <f>('Drivers Standings'!E4)</f>
        <v>0</v>
      </c>
      <c r="M60" s="5" t="str">
        <f>('Drivers Standings'!B7)</f>
        <v>Tyler Reddick</v>
      </c>
      <c r="N60" s="5">
        <f>('Drivers Standings'!C7)</f>
        <v>2309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5019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2373</v>
      </c>
      <c r="G61" s="5">
        <f>('Drivers Standings'!D4)</f>
        <v>1</v>
      </c>
      <c r="H61" s="5">
        <f>('Drivers Standings'!E4)</f>
        <v>0</v>
      </c>
      <c r="I61" s="5" t="str">
        <f>('Drivers Standings'!B6)</f>
        <v>Joey Logano</v>
      </c>
      <c r="J61" s="5">
        <f>('Drivers Standings'!C6)</f>
        <v>2330</v>
      </c>
      <c r="K61" s="5">
        <f>('Drivers Standings'!D6)</f>
        <v>1</v>
      </c>
      <c r="L61" s="5">
        <f>('Drivers Standings'!E6)</f>
        <v>0</v>
      </c>
      <c r="M61" s="5" t="str">
        <f>('Drivers Standings'!B8)</f>
        <v>Chase Elliott</v>
      </c>
      <c r="N61" s="5">
        <f>('Drivers Standings'!C8)</f>
        <v>2310</v>
      </c>
      <c r="O61" s="5">
        <f>('Drivers Standings'!D8)</f>
        <v>1</v>
      </c>
      <c r="P61" s="5">
        <f>('Drivers Standings'!E8)</f>
        <v>0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2272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5031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762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737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2256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440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2156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2192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2156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2152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611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2256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702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562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2152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734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2152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665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861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477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21921</v>
      </c>
      <c r="F67" s="91">
        <f>SUM(F59:F66)</f>
        <v>18660</v>
      </c>
      <c r="J67" s="91">
        <f>SUM(J59:J66)</f>
        <v>16249</v>
      </c>
      <c r="N67" s="91">
        <f>SUM(N59:N66)</f>
        <v>16049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2</v>
      </c>
      <c r="E71" s="71" t="s">
        <v>73</v>
      </c>
      <c r="F71" s="21">
        <f>SUM(G73:G80)</f>
        <v>4</v>
      </c>
      <c r="G71" s="37">
        <f>SUM(H73:H80)</f>
        <v>1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1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5034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5004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5034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5004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5004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2373</v>
      </c>
      <c r="G74" s="5">
        <f>('Drivers Standings'!D4)</f>
        <v>1</v>
      </c>
      <c r="H74" s="5">
        <f>('Drivers Standings'!E4)</f>
        <v>0</v>
      </c>
      <c r="I74" s="5" t="str">
        <f>('Drivers Standings'!B9)</f>
        <v>Ty Gibbs</v>
      </c>
      <c r="J74" s="5">
        <f>('Drivers Standings'!C9)</f>
        <v>783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2330</v>
      </c>
      <c r="O74" s="5">
        <f>('Drivers Standings'!D6)</f>
        <v>1</v>
      </c>
      <c r="P74" s="5">
        <f>('Drivers Standings'!E6)</f>
        <v>0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2403</v>
      </c>
      <c r="C75" s="5">
        <f>('Drivers Standings'!D3)</f>
        <v>1</v>
      </c>
      <c r="D75" s="5">
        <f>('Drivers Standings'!E3)</f>
        <v>0</v>
      </c>
      <c r="E75" s="5" t="str">
        <f>('Drivers Standings'!B6)</f>
        <v>Joey Logano</v>
      </c>
      <c r="F75" s="5">
        <f>('Drivers Standings'!C6)</f>
        <v>2330</v>
      </c>
      <c r="G75" s="5">
        <f>('Drivers Standings'!D6)</f>
        <v>1</v>
      </c>
      <c r="H75" s="5">
        <f>('Drivers Standings'!E6)</f>
        <v>0</v>
      </c>
      <c r="I75" s="5" t="str">
        <f>('Drivers Standings'!B11)</f>
        <v>Kyle Busch</v>
      </c>
      <c r="J75" s="5">
        <f>('Drivers Standings'!C11)</f>
        <v>737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783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2373</v>
      </c>
      <c r="C76" s="5">
        <f>('Drivers Standings'!D4)</f>
        <v>1</v>
      </c>
      <c r="D76" s="5">
        <f>('Drivers Standings'!E4)</f>
        <v>0</v>
      </c>
      <c r="E76" s="5" t="str">
        <f>('Drivers Standings'!B8)</f>
        <v>Chase Elliott</v>
      </c>
      <c r="F76" s="5">
        <f>('Drivers Standings'!C8)</f>
        <v>2310</v>
      </c>
      <c r="G76" s="5">
        <f>('Drivers Standings'!D8)</f>
        <v>1</v>
      </c>
      <c r="H76" s="5">
        <f>('Drivers Standings'!E8)</f>
        <v>0</v>
      </c>
      <c r="I76" s="5" t="str">
        <f>('Drivers Standings'!B12)</f>
        <v>Brad Keselowski</v>
      </c>
      <c r="J76" s="5">
        <f>('Drivers Standings'!C12)</f>
        <v>762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737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2156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737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2192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2192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861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665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2256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889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486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664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440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649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664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477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2152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486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18981</v>
      </c>
      <c r="F81" s="91">
        <f>SUM(F73:F80)</f>
        <v>14560</v>
      </c>
      <c r="J81" s="91">
        <f>SUM(J73:J80)</f>
        <v>14356</v>
      </c>
      <c r="N81" s="91">
        <f>SUM(N73:N80)</f>
        <v>13070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1</v>
      </c>
      <c r="D85" s="79"/>
      <c r="E85" s="71" t="s">
        <v>80</v>
      </c>
      <c r="F85" s="21">
        <f>SUM(G87:G94)</f>
        <v>5</v>
      </c>
      <c r="G85" s="37">
        <f>SUM(H87:H94)</f>
        <v>1</v>
      </c>
      <c r="I85" s="71" t="s">
        <v>81</v>
      </c>
      <c r="J85" s="21">
        <f>SUM(K87:K94)</f>
        <v>4</v>
      </c>
      <c r="K85" s="37">
        <f>SUM(L87:L94)</f>
        <v>2</v>
      </c>
      <c r="M85" s="71" t="s">
        <v>82</v>
      </c>
      <c r="N85" s="21">
        <f>SUM(O87:O94)</f>
        <v>4</v>
      </c>
      <c r="O85" s="37">
        <f>SUM(P87:P94)</f>
        <v>2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2373</v>
      </c>
      <c r="C87" s="5">
        <f>('Drivers Standings'!D4)</f>
        <v>1</v>
      </c>
      <c r="D87" s="5">
        <f>('Drivers Standings'!E4)</f>
        <v>0</v>
      </c>
      <c r="E87" s="5" t="str">
        <f>('Drivers Standings'!B1)</f>
        <v>Kyle Larson</v>
      </c>
      <c r="F87" s="5">
        <f>('Drivers Standings'!C1)</f>
        <v>5034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5034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5034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5031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2403</v>
      </c>
      <c r="G88" s="5">
        <f>('Drivers Standings'!D3)</f>
        <v>1</v>
      </c>
      <c r="H88" s="5">
        <f>('Drivers Standings'!E3)</f>
        <v>0</v>
      </c>
      <c r="I88" s="5" t="str">
        <f>('Drivers Standings'!B2)</f>
        <v>William Byron</v>
      </c>
      <c r="J88" s="5">
        <f>('Drivers Standings'!C2)</f>
        <v>5004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5004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2310</v>
      </c>
      <c r="C89" s="5">
        <f>('Drivers Standings'!D8)</f>
        <v>1</v>
      </c>
      <c r="D89" s="5">
        <f>('Drivers Standings'!E8)</f>
        <v>0</v>
      </c>
      <c r="E89" s="5" t="str">
        <f>('Drivers Standings'!B8)</f>
        <v>Chase Elliott</v>
      </c>
      <c r="F89" s="5">
        <f>('Drivers Standings'!C8)</f>
        <v>2310</v>
      </c>
      <c r="G89" s="5">
        <f>('Drivers Standings'!D8)</f>
        <v>1</v>
      </c>
      <c r="H89" s="5">
        <f>('Drivers Standings'!E8)</f>
        <v>0</v>
      </c>
      <c r="I89" s="5" t="str">
        <f>('Drivers Standings'!B8)</f>
        <v>Chase Elliott</v>
      </c>
      <c r="J89" s="5">
        <f>('Drivers Standings'!C8)</f>
        <v>2310</v>
      </c>
      <c r="K89" s="5">
        <f>('Drivers Standings'!D8)</f>
        <v>1</v>
      </c>
      <c r="L89" s="5">
        <f>('Drivers Standings'!E8)</f>
        <v>0</v>
      </c>
      <c r="M89" s="5" t="str">
        <f>('Drivers Standings'!B4)</f>
        <v>Ryan Blaney</v>
      </c>
      <c r="N89" s="5">
        <f>('Drivers Standings'!C4)</f>
        <v>2373</v>
      </c>
      <c r="O89" s="5">
        <f>('Drivers Standings'!D4)</f>
        <v>1</v>
      </c>
      <c r="P89" s="5">
        <f>('Drivers Standings'!E4)</f>
        <v>0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737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737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2192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2309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2272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611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889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611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2256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702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611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734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734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2152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734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562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861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2150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562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616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16574</v>
      </c>
      <c r="C95" s="4"/>
      <c r="F95" s="73">
        <f>SUM(F87:F94)</f>
        <v>16099</v>
      </c>
      <c r="J95" s="43">
        <f>SUM(J87:J94)</f>
        <v>17336</v>
      </c>
      <c r="N95" s="43">
        <f>SUM(N87:N94)</f>
        <v>17243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2</v>
      </c>
      <c r="E99" s="71" t="s">
        <v>83</v>
      </c>
      <c r="F99" s="21">
        <f>SUM(G101:G108)</f>
        <v>6</v>
      </c>
      <c r="G99" s="37">
        <f>SUM(H101:H108)</f>
        <v>0</v>
      </c>
      <c r="I99" s="71" t="s">
        <v>84</v>
      </c>
      <c r="J99" s="21">
        <f>SUM(K101:K108)</f>
        <v>4</v>
      </c>
      <c r="K99" s="37">
        <f>SUM(L101:L108)</f>
        <v>2</v>
      </c>
      <c r="M99" s="71" t="s">
        <v>87</v>
      </c>
      <c r="N99" s="21">
        <f>SUM(O101:O108)</f>
        <v>4</v>
      </c>
      <c r="O99" s="37">
        <f>SUM(P101:P108)</f>
        <v>2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5034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2403</v>
      </c>
      <c r="G101" s="5">
        <f>('Drivers Standings'!D3)</f>
        <v>1</v>
      </c>
      <c r="H101" s="5">
        <f>('Drivers Standings'!E3)</f>
        <v>0</v>
      </c>
      <c r="I101" s="5" t="str">
        <f>('Drivers Standings'!B2)</f>
        <v>William Byron</v>
      </c>
      <c r="J101" s="5">
        <f>('Drivers Standings'!C2)</f>
        <v>5004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5034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2403</v>
      </c>
      <c r="C102" s="5">
        <f>('Drivers Standings'!D3)</f>
        <v>1</v>
      </c>
      <c r="D102" s="5">
        <f>('Drivers Standings'!E3)</f>
        <v>0</v>
      </c>
      <c r="E102" s="5" t="str">
        <f>('Drivers Standings'!B4)</f>
        <v>Ryan Blaney</v>
      </c>
      <c r="F102" s="5">
        <f>('Drivers Standings'!C4)</f>
        <v>2373</v>
      </c>
      <c r="G102" s="5">
        <f>('Drivers Standings'!D4)</f>
        <v>1</v>
      </c>
      <c r="H102" s="5">
        <f>('Drivers Standings'!E4)</f>
        <v>0</v>
      </c>
      <c r="I102" s="5" t="str">
        <f>('Drivers Standings'!B3)</f>
        <v>Chris Bell</v>
      </c>
      <c r="J102" s="5">
        <f>('Drivers Standings'!C3)</f>
        <v>2403</v>
      </c>
      <c r="K102" s="5">
        <f>('Drivers Standings'!D3)</f>
        <v>1</v>
      </c>
      <c r="L102" s="5">
        <f>('Drivers Standings'!E3)</f>
        <v>0</v>
      </c>
      <c r="M102" s="5" t="str">
        <f>('Drivers Standings'!B2)</f>
        <v>William Byron</v>
      </c>
      <c r="N102" s="5">
        <f>('Drivers Standings'!C2)</f>
        <v>5004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2330</v>
      </c>
      <c r="C103" s="5">
        <f>('Drivers Standings'!D6)</f>
        <v>1</v>
      </c>
      <c r="D103" s="5">
        <f>('Drivers Standings'!E6)</f>
        <v>0</v>
      </c>
      <c r="E103" s="5" t="str">
        <f>('Drivers Standings'!B7)</f>
        <v>Tyler Reddick</v>
      </c>
      <c r="F103" s="5">
        <f>('Drivers Standings'!C7)</f>
        <v>2309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5031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2373</v>
      </c>
      <c r="O103" s="5">
        <f>('Drivers Standings'!D4)</f>
        <v>1</v>
      </c>
      <c r="P103" s="5">
        <f>('Drivers Standings'!E4)</f>
        <v>0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783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2310</v>
      </c>
      <c r="G104" s="5">
        <f>('Drivers Standings'!D8)</f>
        <v>1</v>
      </c>
      <c r="H104" s="5">
        <f>('Drivers Standings'!E8)</f>
        <v>0</v>
      </c>
      <c r="I104" s="5" t="str">
        <f>('Drivers Standings'!B14)</f>
        <v>Alex Bowman</v>
      </c>
      <c r="J104" s="5">
        <f>('Drivers Standings'!C14)</f>
        <v>2192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2310</v>
      </c>
      <c r="O104" s="5">
        <f>('Drivers Standings'!D8)</f>
        <v>1</v>
      </c>
      <c r="P104" s="5">
        <f>('Drivers Standings'!E8)</f>
        <v>0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5019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2211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889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889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559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440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611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734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486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2150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649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559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664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861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486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616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17278</v>
      </c>
      <c r="E109" s="9"/>
      <c r="F109" s="43">
        <f>SUM(F101:F108)</f>
        <v>15057</v>
      </c>
      <c r="I109" s="9"/>
      <c r="J109" s="43">
        <f>SUM(J101:J108)</f>
        <v>17265</v>
      </c>
      <c r="M109" s="9"/>
      <c r="N109" s="43">
        <f>SUM(N101:N108)</f>
        <v>17519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2</v>
      </c>
      <c r="E113" s="71" t="s">
        <v>86</v>
      </c>
      <c r="F113" s="21">
        <f>SUM(G115:G122)</f>
        <v>4</v>
      </c>
      <c r="G113" s="37">
        <f>SUM(H115:H122)</f>
        <v>1</v>
      </c>
      <c r="I113" s="71" t="s">
        <v>88</v>
      </c>
      <c r="J113" s="21">
        <f>SUM(K115:K122)</f>
        <v>5</v>
      </c>
      <c r="K113" s="37">
        <f>SUM(L115:L122)</f>
        <v>2</v>
      </c>
      <c r="M113" s="71" t="s">
        <v>107</v>
      </c>
      <c r="N113" s="21">
        <f>SUM(O115:O122)</f>
        <v>4</v>
      </c>
      <c r="O113" s="37">
        <f>SUM(P115:P122)</f>
        <v>2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5004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5004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5034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5034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2403</v>
      </c>
      <c r="C116" s="5">
        <f>('Drivers Standings'!D3)</f>
        <v>1</v>
      </c>
      <c r="D116" s="5">
        <f>('Drivers Standings'!E3)</f>
        <v>0</v>
      </c>
      <c r="E116" s="5" t="str">
        <f>('Drivers Standings'!B3)</f>
        <v>Chris Bell</v>
      </c>
      <c r="F116" s="5">
        <f>('Drivers Standings'!C3)</f>
        <v>2403</v>
      </c>
      <c r="G116" s="5">
        <f>('Drivers Standings'!D3)</f>
        <v>1</v>
      </c>
      <c r="H116" s="5">
        <f>('Drivers Standings'!E3)</f>
        <v>0</v>
      </c>
      <c r="I116" s="5" t="str">
        <f>('Drivers Standings'!B2)</f>
        <v>William Byron</v>
      </c>
      <c r="J116" s="5">
        <f>('Drivers Standings'!C2)</f>
        <v>5004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2373</v>
      </c>
      <c r="O116" s="5">
        <f>('Drivers Standings'!D4)</f>
        <v>1</v>
      </c>
      <c r="P116" s="5">
        <f>('Drivers Standings'!E4)</f>
        <v>0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5031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2330</v>
      </c>
      <c r="G117" s="5">
        <f>('Drivers Standings'!D6)</f>
        <v>1</v>
      </c>
      <c r="H117" s="5">
        <f>('Drivers Standings'!E6)</f>
        <v>0</v>
      </c>
      <c r="I117" s="5" t="str">
        <f>('Drivers Standings'!B7)</f>
        <v>Tyler Reddick</v>
      </c>
      <c r="J117" s="5">
        <f>('Drivers Standings'!C7)</f>
        <v>2309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5031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2309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737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2310</v>
      </c>
      <c r="K118" s="5">
        <f>('Drivers Standings'!D8)</f>
        <v>1</v>
      </c>
      <c r="L118" s="5">
        <f>('Drivers Standings'!E8)</f>
        <v>0</v>
      </c>
      <c r="M118" s="5" t="str">
        <f>('Drivers Standings'!B8)</f>
        <v>Chase Elliott</v>
      </c>
      <c r="N118" s="5">
        <f>('Drivers Standings'!C8)</f>
        <v>2310</v>
      </c>
      <c r="O118" s="5">
        <f>('Drivers Standings'!D8)</f>
        <v>1</v>
      </c>
      <c r="P118" s="5">
        <f>('Drivers Standings'!E8)</f>
        <v>0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2256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2192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889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889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734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734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2150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615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562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562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559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562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861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861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861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486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19160</v>
      </c>
      <c r="C123" s="9"/>
      <c r="D123" s="9"/>
      <c r="F123" s="43">
        <f>SUM(F115:F122)</f>
        <v>14823</v>
      </c>
      <c r="J123" s="43">
        <f>SUM(J115:J122)</f>
        <v>19116</v>
      </c>
      <c r="N123" s="43">
        <f>SUM(N115:N122)</f>
        <v>17300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1</v>
      </c>
      <c r="E127" s="71" t="s">
        <v>90</v>
      </c>
      <c r="F127" s="21">
        <f>SUM(G129:G136)</f>
        <v>5</v>
      </c>
      <c r="G127" s="37">
        <f>SUM(H129:H136)</f>
        <v>1</v>
      </c>
      <c r="I127" s="71" t="s">
        <v>102</v>
      </c>
      <c r="J127" s="21">
        <f>SUM(K129:K136)</f>
        <v>5</v>
      </c>
      <c r="K127" s="37">
        <f>SUM(L129:L136)</f>
        <v>3</v>
      </c>
      <c r="M127" s="71" t="s">
        <v>91</v>
      </c>
      <c r="N127" s="21">
        <f>SUM(O129:O136)</f>
        <v>5</v>
      </c>
      <c r="O127" s="37">
        <f>SUM(P129:P136)</f>
        <v>3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5034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2373</v>
      </c>
      <c r="G129" s="5">
        <f>('Drivers Standings'!D4)</f>
        <v>1</v>
      </c>
      <c r="H129" s="5">
        <f>('Drivers Standings'!E4)</f>
        <v>0</v>
      </c>
      <c r="I129" s="5" t="str">
        <f>('Drivers Standings'!B1)</f>
        <v>Kyle Larson</v>
      </c>
      <c r="J129" s="5">
        <f>('Drivers Standings'!C1)</f>
        <v>5034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5034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2403</v>
      </c>
      <c r="C130" s="5">
        <f>('Drivers Standings'!D3)</f>
        <v>1</v>
      </c>
      <c r="D130" s="5">
        <f>('Drivers Standings'!E3)</f>
        <v>0</v>
      </c>
      <c r="E130" s="5" t="str">
        <f>('Drivers Standings'!B6)</f>
        <v>Joey Logano</v>
      </c>
      <c r="F130" s="5">
        <f>('Drivers Standings'!C6)</f>
        <v>2330</v>
      </c>
      <c r="G130" s="5">
        <f>('Drivers Standings'!D6)</f>
        <v>1</v>
      </c>
      <c r="H130" s="5">
        <f>('Drivers Standings'!E6)</f>
        <v>0</v>
      </c>
      <c r="I130" s="5" t="str">
        <f>('Drivers Standings'!B2)</f>
        <v>William Byron</v>
      </c>
      <c r="J130" s="5">
        <f>('Drivers Standings'!C2)</f>
        <v>5004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5004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2373</v>
      </c>
      <c r="C131" s="5">
        <f>('Drivers Standings'!D4)</f>
        <v>1</v>
      </c>
      <c r="D131" s="5">
        <f>('Drivers Standings'!E4)</f>
        <v>0</v>
      </c>
      <c r="E131" s="5" t="str">
        <f>('Drivers Standings'!B10)</f>
        <v>Chase Briscoe</v>
      </c>
      <c r="F131" s="5">
        <f>('Drivers Standings'!C10)</f>
        <v>5019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2373</v>
      </c>
      <c r="K131" s="5">
        <f>('Drivers Standings'!D4)</f>
        <v>1</v>
      </c>
      <c r="L131" s="5">
        <f>('Drivers Standings'!E4)</f>
        <v>0</v>
      </c>
      <c r="M131" s="5" t="str">
        <f>('Drivers Standings'!B4)</f>
        <v>Ryan Blaney</v>
      </c>
      <c r="N131" s="5">
        <f>('Drivers Standings'!C4)</f>
        <v>2373</v>
      </c>
      <c r="O131" s="5">
        <f>('Drivers Standings'!D4)</f>
        <v>1</v>
      </c>
      <c r="P131" s="5">
        <f>('Drivers Standings'!E4)</f>
        <v>0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2309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737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5019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5019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2156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762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2156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889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649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2211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440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2150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562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2150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649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665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477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734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665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559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15963</v>
      </c>
      <c r="F137" s="43">
        <f>SUM(F129:F136)</f>
        <v>16316</v>
      </c>
      <c r="J137" s="43">
        <f>SUM(J129:J136)</f>
        <v>21340</v>
      </c>
      <c r="N137" s="43">
        <f>SUM(N129:N136)</f>
        <v>21693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2</v>
      </c>
      <c r="E141" s="71" t="s">
        <v>42</v>
      </c>
      <c r="F141" s="21">
        <f>SUM(G143:G150)</f>
        <v>3</v>
      </c>
      <c r="G141" s="37">
        <f>SUM(H143:H150)</f>
        <v>1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1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5004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5034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5034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5034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2403</v>
      </c>
      <c r="C144" s="5">
        <f>('Drivers Standings'!D3)</f>
        <v>1</v>
      </c>
      <c r="D144" s="5">
        <f>('Drivers Standings'!E3)</f>
        <v>0</v>
      </c>
      <c r="E144" s="5" t="str">
        <f>('Drivers Standings'!B4)</f>
        <v>Ryan Blaney</v>
      </c>
      <c r="F144" s="5">
        <f>('Drivers Standings'!C4)</f>
        <v>2373</v>
      </c>
      <c r="G144" s="5">
        <f>('Drivers Standings'!D4)</f>
        <v>1</v>
      </c>
      <c r="H144" s="5">
        <f>('Drivers Standings'!E4)</f>
        <v>0</v>
      </c>
      <c r="I144" s="5" t="str">
        <f>('Drivers Standings'!B5)</f>
        <v>Denny Hamlin</v>
      </c>
      <c r="J144" s="5">
        <f>('Drivers Standings'!C5)</f>
        <v>5031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2373</v>
      </c>
      <c r="O144" s="5">
        <f>('Drivers Standings'!D4)</f>
        <v>1</v>
      </c>
      <c r="P144" s="5">
        <f>('Drivers Standings'!E4)</f>
        <v>0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2310</v>
      </c>
      <c r="C145" s="5">
        <f>('Drivers Standings'!D8)</f>
        <v>1</v>
      </c>
      <c r="D145" s="5">
        <f>('Drivers Standings'!E8)</f>
        <v>0</v>
      </c>
      <c r="E145" s="5" t="str">
        <f>('Drivers Standings'!B9)</f>
        <v>Ty Gibbs</v>
      </c>
      <c r="F145" s="5">
        <f>('Drivers Standings'!C9)</f>
        <v>783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2309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2330</v>
      </c>
      <c r="O145" s="5">
        <f>('Drivers Standings'!D6)</f>
        <v>1</v>
      </c>
      <c r="P145" s="5">
        <f>('Drivers Standings'!E6)</f>
        <v>0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5019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737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5019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762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2211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762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889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2211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611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702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440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702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2150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2150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2150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440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486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665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649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486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20194</v>
      </c>
      <c r="F151" s="43">
        <f>SUM(F143:F150)</f>
        <v>13206</v>
      </c>
      <c r="J151" s="43">
        <f>SUM(J143:J150)</f>
        <v>21521</v>
      </c>
      <c r="N151" s="43">
        <f>SUM(N143:N150)</f>
        <v>14338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2</v>
      </c>
      <c r="E155" s="71" t="s">
        <v>44</v>
      </c>
      <c r="F155" s="21">
        <f>SUM(G157:G164)</f>
        <v>4</v>
      </c>
      <c r="G155" s="37">
        <f>SUM(H157:H164)</f>
        <v>1</v>
      </c>
      <c r="I155" s="100" t="s">
        <v>94</v>
      </c>
      <c r="J155" s="21">
        <f>SUM(K157:K164)</f>
        <v>5</v>
      </c>
      <c r="K155" s="37">
        <f>SUM(L157:L164)</f>
        <v>0</v>
      </c>
      <c r="M155" s="98" t="s">
        <v>95</v>
      </c>
      <c r="N155" s="21">
        <f>SUM(O157:O164)</f>
        <v>6</v>
      </c>
      <c r="O155" s="37">
        <f>SUM(P157:P164)</f>
        <v>1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5034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5004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2403</v>
      </c>
      <c r="K157" s="5">
        <f>('Drivers Standings'!D3)</f>
        <v>1</v>
      </c>
      <c r="L157" s="5">
        <f>('Drivers Standings'!E3)</f>
        <v>0</v>
      </c>
      <c r="M157" s="5" t="str">
        <f>('Drivers Standings'!B2)</f>
        <v>William Byron</v>
      </c>
      <c r="N157" s="5">
        <f>('Drivers Standings'!C2)</f>
        <v>5004</v>
      </c>
      <c r="O157" s="5">
        <f>('Drivers Standings'!D2)</f>
        <v>1</v>
      </c>
      <c r="P157" s="5">
        <f>('Drivers Standings'!E2)</f>
        <v>1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5004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2330</v>
      </c>
      <c r="G158" s="5">
        <f>('Drivers Standings'!D6)</f>
        <v>1</v>
      </c>
      <c r="H158" s="5">
        <f>('Drivers Standings'!E6)</f>
        <v>0</v>
      </c>
      <c r="I158" s="5" t="str">
        <f>('Drivers Standings'!B4)</f>
        <v>Ryan Blaney</v>
      </c>
      <c r="J158" s="5">
        <f>('Drivers Standings'!C4)</f>
        <v>2373</v>
      </c>
      <c r="K158" s="5">
        <f>('Drivers Standings'!D4)</f>
        <v>1</v>
      </c>
      <c r="L158" s="5">
        <f>('Drivers Standings'!E4)</f>
        <v>0</v>
      </c>
      <c r="M158" s="5" t="str">
        <f>('Drivers Standings'!B4)</f>
        <v>Ryan Blaney</v>
      </c>
      <c r="N158" s="5">
        <f>('Drivers Standings'!C4)</f>
        <v>2373</v>
      </c>
      <c r="O158" s="5">
        <f>('Drivers Standings'!D4)</f>
        <v>1</v>
      </c>
      <c r="P158" s="5">
        <f>('Drivers Standings'!E4)</f>
        <v>0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2403</v>
      </c>
      <c r="C159" s="5">
        <f>('Drivers Standings'!D3)</f>
        <v>1</v>
      </c>
      <c r="D159" s="5">
        <f>('Drivers Standings'!E3)</f>
        <v>0</v>
      </c>
      <c r="E159" s="5" t="str">
        <f>('Drivers Standings'!B11)</f>
        <v>Kyle Busch</v>
      </c>
      <c r="F159" s="5">
        <f>('Drivers Standings'!C11)</f>
        <v>737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2330</v>
      </c>
      <c r="K159" s="5">
        <f>('Drivers Standings'!D6)</f>
        <v>1</v>
      </c>
      <c r="L159" s="5">
        <f>('Drivers Standings'!E6)</f>
        <v>0</v>
      </c>
      <c r="M159" s="5" t="str">
        <f>('Drivers Standings'!B8)</f>
        <v>Chase Elliott</v>
      </c>
      <c r="N159" s="5">
        <f>('Drivers Standings'!C8)</f>
        <v>2310</v>
      </c>
      <c r="O159" s="5">
        <f>('Drivers Standings'!D8)</f>
        <v>1</v>
      </c>
      <c r="P159" s="5">
        <f>('Drivers Standings'!E8)</f>
        <v>0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2373</v>
      </c>
      <c r="C160" s="5">
        <f>('Drivers Standings'!D4)</f>
        <v>1</v>
      </c>
      <c r="D160" s="5">
        <f>('Drivers Standings'!E4)</f>
        <v>0</v>
      </c>
      <c r="E160" s="5" t="str">
        <f>('Drivers Standings'!B14)</f>
        <v>Alex Bowman</v>
      </c>
      <c r="F160" s="5">
        <f>('Drivers Standings'!C14)</f>
        <v>2192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2192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2272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702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889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2156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2192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649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2211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611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2156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665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611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702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649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559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734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665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486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17389</v>
      </c>
      <c r="F165" s="43">
        <f>SUM(F157:F164)</f>
        <v>14708</v>
      </c>
      <c r="J165" s="43">
        <f>SUM(J157:J164)</f>
        <v>13432</v>
      </c>
      <c r="N165" s="43">
        <f>SUM(N157:N164)</f>
        <v>17442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2</v>
      </c>
      <c r="E169" s="71" t="s">
        <v>99</v>
      </c>
      <c r="F169" s="21">
        <f>SUM(G171:G178)</f>
        <v>5</v>
      </c>
      <c r="G169" s="37">
        <f>SUM(H171:H178)</f>
        <v>2</v>
      </c>
      <c r="I169" s="71" t="s">
        <v>111</v>
      </c>
      <c r="J169" s="21">
        <f>SUM(K171:K178)</f>
        <v>4</v>
      </c>
      <c r="K169" s="37">
        <f>SUM(L171:L178)</f>
        <v>0</v>
      </c>
      <c r="M169" s="71" t="s">
        <v>49</v>
      </c>
      <c r="N169" s="21">
        <f>SUM(O171:O178)</f>
        <v>5</v>
      </c>
      <c r="O169" s="37">
        <f>SUM(P171:P178)</f>
        <v>1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5034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5004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2403</v>
      </c>
      <c r="K171" s="5">
        <f>('Drivers Standings'!D3)</f>
        <v>1</v>
      </c>
      <c r="L171" s="5">
        <f>('Drivers Standings'!E3)</f>
        <v>0</v>
      </c>
      <c r="M171" s="5" t="str">
        <f>('Drivers Standings'!B3)</f>
        <v>Chris Bell</v>
      </c>
      <c r="N171" s="5">
        <f>('Drivers Standings'!C3)</f>
        <v>2403</v>
      </c>
      <c r="O171" s="5">
        <f>('Drivers Standings'!D3)</f>
        <v>1</v>
      </c>
      <c r="P171" s="5">
        <f>('Drivers Standings'!E3)</f>
        <v>0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2403</v>
      </c>
      <c r="C172" s="5">
        <f>('Drivers Standings'!D3)</f>
        <v>1</v>
      </c>
      <c r="D172" s="5">
        <f>('Drivers Standings'!E3)</f>
        <v>0</v>
      </c>
      <c r="E172" s="5" t="str">
        <f>('Drivers Standings'!B5)</f>
        <v>Denny Hamlin</v>
      </c>
      <c r="F172" s="5">
        <f>('Drivers Standings'!C5)</f>
        <v>5031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2373</v>
      </c>
      <c r="K172" s="5">
        <f>('Drivers Standings'!D4)</f>
        <v>1</v>
      </c>
      <c r="L172" s="5">
        <f>('Drivers Standings'!E4)</f>
        <v>0</v>
      </c>
      <c r="M172" s="5" t="str">
        <f>('Drivers Standings'!B6)</f>
        <v>Joey Logano</v>
      </c>
      <c r="N172" s="5">
        <f>('Drivers Standings'!C6)</f>
        <v>2330</v>
      </c>
      <c r="O172" s="5">
        <f>('Drivers Standings'!D6)</f>
        <v>1</v>
      </c>
      <c r="P172" s="5">
        <f>('Drivers Standings'!E6)</f>
        <v>0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2373</v>
      </c>
      <c r="C173" s="5">
        <f>('Drivers Standings'!D4)</f>
        <v>1</v>
      </c>
      <c r="D173" s="5">
        <f>('Drivers Standings'!E4)</f>
        <v>0</v>
      </c>
      <c r="E173" s="5" t="str">
        <f>('Drivers Standings'!B6)</f>
        <v>Joey Logano</v>
      </c>
      <c r="F173" s="5">
        <f>('Drivers Standings'!C6)</f>
        <v>2330</v>
      </c>
      <c r="G173" s="5">
        <f>('Drivers Standings'!D6)</f>
        <v>1</v>
      </c>
      <c r="H173" s="5">
        <f>('Drivers Standings'!E6)</f>
        <v>0</v>
      </c>
      <c r="I173" s="5" t="str">
        <f>('Drivers Standings'!B7)</f>
        <v>Tyler Reddick</v>
      </c>
      <c r="J173" s="5">
        <f>('Drivers Standings'!C7)</f>
        <v>2309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783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5019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2309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762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5019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2272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2192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2211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2272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734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734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702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2156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861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861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440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615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486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616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665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861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19182</v>
      </c>
      <c r="F179" s="43">
        <f>SUM(F171:F178)</f>
        <v>19077</v>
      </c>
      <c r="J179" s="43">
        <f>SUM(J171:J178)</f>
        <v>11865</v>
      </c>
      <c r="N179" s="43">
        <f>SUM(N171:N178)</f>
        <v>16439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2</v>
      </c>
      <c r="E183" s="71" t="s">
        <v>104</v>
      </c>
      <c r="F183" s="21">
        <f>SUM(G185:G192)</f>
        <v>5</v>
      </c>
      <c r="G183" s="37">
        <f>SUM(H185:H192)</f>
        <v>2</v>
      </c>
      <c r="I183" s="71" t="s">
        <v>105</v>
      </c>
      <c r="J183" s="21">
        <f>SUM(K185:K192)</f>
        <v>6</v>
      </c>
      <c r="K183" s="37">
        <f>SUM(L185:L192)</f>
        <v>1</v>
      </c>
      <c r="M183" s="71" t="s">
        <v>106</v>
      </c>
      <c r="N183" s="21">
        <f>SUM(O185:O192)</f>
        <v>3</v>
      </c>
      <c r="O183" s="37">
        <f>SUM(P185:P192)</f>
        <v>2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5034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5034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5034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5034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2373</v>
      </c>
      <c r="C186" s="5">
        <f>('Drivers Standings'!D4)</f>
        <v>1</v>
      </c>
      <c r="D186" s="5">
        <f>('Drivers Standings'!E4)</f>
        <v>0</v>
      </c>
      <c r="E186" s="5" t="str">
        <f>('Drivers Standings'!B3)</f>
        <v>Chris Bell</v>
      </c>
      <c r="F186" s="5">
        <f>('Drivers Standings'!C3)</f>
        <v>2403</v>
      </c>
      <c r="G186" s="5">
        <f>('Drivers Standings'!D3)</f>
        <v>1</v>
      </c>
      <c r="H186" s="5">
        <f>('Drivers Standings'!E3)</f>
        <v>0</v>
      </c>
      <c r="I186" s="5" t="str">
        <f>('Drivers Standings'!B4)</f>
        <v>Ryan Blaney</v>
      </c>
      <c r="J186" s="5">
        <f>('Drivers Standings'!C4)</f>
        <v>2373</v>
      </c>
      <c r="K186" s="5">
        <f>('Drivers Standings'!D4)</f>
        <v>1</v>
      </c>
      <c r="L186" s="5">
        <f>('Drivers Standings'!E4)</f>
        <v>0</v>
      </c>
      <c r="M186" s="5" t="str">
        <f>('Drivers Standings'!B3)</f>
        <v>Chris Bell</v>
      </c>
      <c r="N186" s="5">
        <f>('Drivers Standings'!C3)</f>
        <v>2403</v>
      </c>
      <c r="O186" s="5">
        <f>('Drivers Standings'!D3)</f>
        <v>1</v>
      </c>
      <c r="P186" s="5">
        <f>('Drivers Standings'!E3)</f>
        <v>0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5031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5031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2310</v>
      </c>
      <c r="K187" s="5">
        <f>('Drivers Standings'!D8)</f>
        <v>1</v>
      </c>
      <c r="L187" s="5">
        <f>('Drivers Standings'!E8)</f>
        <v>0</v>
      </c>
      <c r="M187" s="5" t="str">
        <f>('Drivers Standings'!B5)</f>
        <v>Denny Hamlin</v>
      </c>
      <c r="N187" s="5">
        <f>('Drivers Standings'!C5)</f>
        <v>5031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737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2310</v>
      </c>
      <c r="G188" s="5">
        <f>('Drivers Standings'!D8)</f>
        <v>1</v>
      </c>
      <c r="H188" s="5">
        <f>('Drivers Standings'!E8)</f>
        <v>0</v>
      </c>
      <c r="I188" s="5" t="str">
        <f>('Drivers Standings'!B13)</f>
        <v>Ross Chastain</v>
      </c>
      <c r="J188" s="5">
        <f>('Drivers Standings'!C13)</f>
        <v>2272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737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2256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2256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2256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762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2156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649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2156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440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649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559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702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559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559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486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616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861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18795</v>
      </c>
      <c r="F193" s="43">
        <f>SUM(F185:F192)</f>
        <v>18728</v>
      </c>
      <c r="J193" s="43">
        <f>SUM(J185:J192)</f>
        <v>17719</v>
      </c>
      <c r="N193" s="43">
        <f>SUM(N185:N192)</f>
        <v>15827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0</v>
      </c>
      <c r="E197" s="71" t="s">
        <v>108</v>
      </c>
      <c r="F197" s="21">
        <f>SUM(G199:G206)</f>
        <v>5</v>
      </c>
      <c r="G197" s="37">
        <f>SUM(H199:H206)</f>
        <v>1</v>
      </c>
      <c r="I197" s="71" t="s">
        <v>110</v>
      </c>
      <c r="J197" s="21">
        <f>SUM(K199:K206)</f>
        <v>4</v>
      </c>
      <c r="K197" s="37">
        <f>SUM(L199:L206)</f>
        <v>2</v>
      </c>
      <c r="M197" s="71" t="s">
        <v>116</v>
      </c>
      <c r="N197" s="21">
        <f>SUM(O199:O206)</f>
        <v>6</v>
      </c>
      <c r="O197" s="37">
        <f>SUM(P199:P206)</f>
        <v>2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2403</v>
      </c>
      <c r="C199" s="5">
        <f>('Drivers Standings'!D3)</f>
        <v>1</v>
      </c>
      <c r="D199" s="5">
        <f>('Drivers Standings'!E3)</f>
        <v>0</v>
      </c>
      <c r="E199" s="5" t="str">
        <f>('Drivers Standings'!B1)</f>
        <v>Kyle Larson</v>
      </c>
      <c r="F199" s="5">
        <f>('Drivers Standings'!C1)</f>
        <v>5034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5034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5034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2373</v>
      </c>
      <c r="C200" s="5">
        <f>('Drivers Standings'!D4)</f>
        <v>1</v>
      </c>
      <c r="D200" s="5">
        <f>('Drivers Standings'!E4)</f>
        <v>0</v>
      </c>
      <c r="E200" s="5" t="str">
        <f>('Drivers Standings'!B3)</f>
        <v>Chris Bell</v>
      </c>
      <c r="F200" s="5">
        <f>('Drivers Standings'!C3)</f>
        <v>2403</v>
      </c>
      <c r="G200" s="5">
        <f>('Drivers Standings'!D3)</f>
        <v>1</v>
      </c>
      <c r="H200" s="5">
        <f>('Drivers Standings'!E3)</f>
        <v>0</v>
      </c>
      <c r="I200" s="5" t="str">
        <f>('Drivers Standings'!B2)</f>
        <v>William Byron</v>
      </c>
      <c r="J200" s="5">
        <f>('Drivers Standings'!C2)</f>
        <v>5004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2403</v>
      </c>
      <c r="O200" s="5">
        <f>('Drivers Standings'!D3)</f>
        <v>1</v>
      </c>
      <c r="P200" s="5">
        <f>('Drivers Standings'!E3)</f>
        <v>0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2330</v>
      </c>
      <c r="C201" s="5">
        <f>('Drivers Standings'!D6)</f>
        <v>1</v>
      </c>
      <c r="D201" s="5">
        <f>('Drivers Standings'!E6)</f>
        <v>0</v>
      </c>
      <c r="E201" s="5" t="str">
        <f>('Drivers Standings'!B7)</f>
        <v>Tyler Reddick</v>
      </c>
      <c r="F201" s="5">
        <f>('Drivers Standings'!C7)</f>
        <v>2309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2330</v>
      </c>
      <c r="K201" s="5">
        <f>('Drivers Standings'!D6)</f>
        <v>1</v>
      </c>
      <c r="L201" s="5">
        <f>('Drivers Standings'!E6)</f>
        <v>0</v>
      </c>
      <c r="M201" s="5" t="str">
        <f>('Drivers Standings'!B5)</f>
        <v>Denny Hamlin</v>
      </c>
      <c r="N201" s="5">
        <f>('Drivers Standings'!C5)</f>
        <v>5031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2272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762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737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2310</v>
      </c>
      <c r="O202" s="5">
        <f>('Drivers Standings'!D8)</f>
        <v>1</v>
      </c>
      <c r="P202" s="5">
        <f>('Drivers Standings'!E8)</f>
        <v>0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2211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2211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2156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2156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2156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2156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611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2150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2150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649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734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734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562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665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665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562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16457</v>
      </c>
      <c r="F207" s="43">
        <f>SUM(F199:F206)</f>
        <v>16189</v>
      </c>
      <c r="J207" s="43">
        <f>SUM(J199:J206)</f>
        <v>17271</v>
      </c>
      <c r="M207" s="5"/>
      <c r="N207" s="43">
        <f>SUM(N199:N206)</f>
        <v>20380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1</v>
      </c>
      <c r="E211" s="71" t="s">
        <v>113</v>
      </c>
      <c r="F211" s="21">
        <f>SUM(G213:G220)</f>
        <v>5</v>
      </c>
      <c r="G211" s="37">
        <f>SUM(H213:H220)</f>
        <v>1</v>
      </c>
      <c r="I211" s="71" t="s">
        <v>114</v>
      </c>
      <c r="J211" s="21">
        <f>SUM(K213:K220)</f>
        <v>5</v>
      </c>
      <c r="K211" s="37">
        <f>SUM(L213:L220)</f>
        <v>0</v>
      </c>
      <c r="M211" s="71" t="s">
        <v>115</v>
      </c>
      <c r="N211" s="21">
        <f>SUM(O213:O220)</f>
        <v>6</v>
      </c>
      <c r="O211" s="37">
        <f>SUM(P213:P220)</f>
        <v>2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5034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5034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2373</v>
      </c>
      <c r="K213" s="5">
        <f>('Drivers Standings'!D4)</f>
        <v>1</v>
      </c>
      <c r="L213" s="5">
        <f>('Drivers Standings'!E4)</f>
        <v>0</v>
      </c>
      <c r="M213" s="5" t="str">
        <f>('Drivers Standings'!B3)</f>
        <v>Chris Bell</v>
      </c>
      <c r="N213" s="5">
        <f>('Drivers Standings'!C3)</f>
        <v>2403</v>
      </c>
      <c r="O213" s="5">
        <f>('Drivers Standings'!D3)</f>
        <v>1</v>
      </c>
      <c r="P213" s="5">
        <f>('Drivers Standings'!E3)</f>
        <v>0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2403</v>
      </c>
      <c r="C214" s="5">
        <f>('Drivers Standings'!D3)</f>
        <v>1</v>
      </c>
      <c r="D214" s="5">
        <f>('Drivers Standings'!E3)</f>
        <v>0</v>
      </c>
      <c r="E214" s="5" t="str">
        <f>('Drivers Standings'!B4)</f>
        <v>Ryan Blaney</v>
      </c>
      <c r="F214" s="5">
        <f>('Drivers Standings'!C4)</f>
        <v>2373</v>
      </c>
      <c r="G214" s="5">
        <f>('Drivers Standings'!D4)</f>
        <v>1</v>
      </c>
      <c r="H214" s="5">
        <f>('Drivers Standings'!E4)</f>
        <v>0</v>
      </c>
      <c r="I214" s="5" t="str">
        <f>('Drivers Standings'!B7)</f>
        <v>Tyler Reddick</v>
      </c>
      <c r="J214" s="5">
        <f>('Drivers Standings'!C7)</f>
        <v>2309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5031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2373</v>
      </c>
      <c r="C215" s="5">
        <f>('Drivers Standings'!D4)</f>
        <v>1</v>
      </c>
      <c r="D215" s="5">
        <f>('Drivers Standings'!E4)</f>
        <v>0</v>
      </c>
      <c r="E215" s="5" t="str">
        <f>('Drivers Standings'!B6)</f>
        <v>Joey Logano</v>
      </c>
      <c r="F215" s="5">
        <f>('Drivers Standings'!C6)</f>
        <v>2330</v>
      </c>
      <c r="G215" s="5">
        <f>('Drivers Standings'!D6)</f>
        <v>1</v>
      </c>
      <c r="H215" s="5">
        <f>('Drivers Standings'!E6)</f>
        <v>0</v>
      </c>
      <c r="I215" s="5" t="str">
        <f>('Drivers Standings'!B8)</f>
        <v>Chase Elliott</v>
      </c>
      <c r="J215" s="5">
        <f>('Drivers Standings'!C8)</f>
        <v>2310</v>
      </c>
      <c r="K215" s="5">
        <f>('Drivers Standings'!D8)</f>
        <v>1</v>
      </c>
      <c r="L215" s="5">
        <f>('Drivers Standings'!E8)</f>
        <v>0</v>
      </c>
      <c r="M215" s="5" t="str">
        <f>('Drivers Standings'!B6)</f>
        <v>Joey Logano</v>
      </c>
      <c r="N215" s="5">
        <f>('Drivers Standings'!C6)</f>
        <v>2330</v>
      </c>
      <c r="O215" s="5">
        <f>('Drivers Standings'!D6)</f>
        <v>1</v>
      </c>
      <c r="P215" s="5">
        <f>('Drivers Standings'!E6)</f>
        <v>0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2310</v>
      </c>
      <c r="C216" s="5">
        <f>('Drivers Standings'!D8)</f>
        <v>1</v>
      </c>
      <c r="D216" s="5">
        <f>('Drivers Standings'!E8)</f>
        <v>0</v>
      </c>
      <c r="E216" s="5" t="str">
        <f>('Drivers Standings'!B11)</f>
        <v>Kyle Busch</v>
      </c>
      <c r="F216" s="5">
        <f>('Drivers Standings'!C11)</f>
        <v>737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783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5019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2211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2256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2256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2211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2150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2156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2211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2156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665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734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440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734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486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486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861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486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17632</v>
      </c>
      <c r="F221" s="43">
        <f>SUM(F213:F220)</f>
        <v>16106</v>
      </c>
      <c r="J221" s="43">
        <f>SUM(J213:J220)</f>
        <v>13543</v>
      </c>
      <c r="N221" s="43">
        <f>SUM(N213:N220)</f>
        <v>20370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3</v>
      </c>
      <c r="E225" s="71" t="s">
        <v>118</v>
      </c>
      <c r="F225" s="21">
        <f>SUM(G227:G234)</f>
        <v>6</v>
      </c>
      <c r="G225" s="37">
        <f>SUM(H227:H234)</f>
        <v>2</v>
      </c>
      <c r="I225" s="71" t="s">
        <v>119</v>
      </c>
      <c r="J225" s="21">
        <f>SUM(K227:K234)</f>
        <v>5</v>
      </c>
      <c r="K225" s="37">
        <f>SUM(L227:L234)</f>
        <v>1</v>
      </c>
      <c r="M225" s="71" t="s">
        <v>120</v>
      </c>
      <c r="N225" s="21">
        <f>SUM(O227:O234)</f>
        <v>5</v>
      </c>
      <c r="O225" s="37">
        <f>SUM(P227:P234)</f>
        <v>2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5034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5004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5004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5034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5004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2330</v>
      </c>
      <c r="G228" s="5">
        <f>('Drivers Standings'!D6)</f>
        <v>1</v>
      </c>
      <c r="H228" s="5">
        <f>('Drivers Standings'!E6)</f>
        <v>0</v>
      </c>
      <c r="I228" s="5" t="str">
        <f>('Drivers Standings'!B4)</f>
        <v>Ryan Blaney</v>
      </c>
      <c r="J228" s="5">
        <f>('Drivers Standings'!C4)</f>
        <v>2373</v>
      </c>
      <c r="K228" s="5">
        <f>('Drivers Standings'!D4)</f>
        <v>1</v>
      </c>
      <c r="L228" s="5">
        <f>('Drivers Standings'!E4)</f>
        <v>0</v>
      </c>
      <c r="M228" s="5" t="str">
        <f>('Drivers Standings'!B2)</f>
        <v>William Byron</v>
      </c>
      <c r="N228" s="5">
        <f>('Drivers Standings'!C2)</f>
        <v>5004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5031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2309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2330</v>
      </c>
      <c r="K229" s="5">
        <f>('Drivers Standings'!D6)</f>
        <v>1</v>
      </c>
      <c r="L229" s="5">
        <f>('Drivers Standings'!E6)</f>
        <v>0</v>
      </c>
      <c r="M229" s="5" t="str">
        <f>('Drivers Standings'!B3)</f>
        <v>Chris Bell</v>
      </c>
      <c r="N229" s="5">
        <f>('Drivers Standings'!C3)</f>
        <v>2403</v>
      </c>
      <c r="O229" s="5">
        <f>('Drivers Standings'!D3)</f>
        <v>1</v>
      </c>
      <c r="P229" s="5">
        <f>('Drivers Standings'!E3)</f>
        <v>0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2310</v>
      </c>
      <c r="C230" s="5">
        <f>('Drivers Standings'!D8)</f>
        <v>1</v>
      </c>
      <c r="D230" s="5">
        <f>('Drivers Standings'!E8)</f>
        <v>0</v>
      </c>
      <c r="E230" s="5" t="str">
        <f>('Drivers Standings'!B10)</f>
        <v>Chase Briscoe</v>
      </c>
      <c r="F230" s="5">
        <f>('Drivers Standings'!C10)</f>
        <v>5019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2310</v>
      </c>
      <c r="K230" s="5">
        <f>('Drivers Standings'!D8)</f>
        <v>1</v>
      </c>
      <c r="L230" s="5">
        <f>('Drivers Standings'!E8)</f>
        <v>0</v>
      </c>
      <c r="M230" s="5" t="str">
        <f>('Drivers Standings'!B6)</f>
        <v>Joey Logano</v>
      </c>
      <c r="N230" s="5">
        <f>('Drivers Standings'!C6)</f>
        <v>2330</v>
      </c>
      <c r="O230" s="5">
        <f>('Drivers Standings'!D6)</f>
        <v>1</v>
      </c>
      <c r="P230" s="5">
        <f>('Drivers Standings'!E6)</f>
        <v>0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2156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2192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2192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2156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2152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2152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649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665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562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649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559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559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616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861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861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861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22865</v>
      </c>
      <c r="F235" s="43">
        <f>SUM(F227:F234)</f>
        <v>20516</v>
      </c>
      <c r="J235" s="43">
        <f>SUM(J227:J234)</f>
        <v>16278</v>
      </c>
      <c r="N235" s="43">
        <f>SUM(N227:N234)</f>
        <v>19012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2</v>
      </c>
      <c r="E239" s="71" t="s">
        <v>122</v>
      </c>
      <c r="F239" s="21">
        <f>SUM(G241:G248)</f>
        <v>5</v>
      </c>
      <c r="G239" s="37">
        <f>SUM(H241:H248)</f>
        <v>1</v>
      </c>
      <c r="I239" s="93" t="s">
        <v>123</v>
      </c>
      <c r="J239" s="21">
        <f>SUM(K241:K248)</f>
        <v>5</v>
      </c>
      <c r="K239" s="37">
        <f>SUM(L241:L248)</f>
        <v>1</v>
      </c>
      <c r="M239" s="71" t="s">
        <v>124</v>
      </c>
      <c r="N239" s="21">
        <f>SUM(O241:O248)</f>
        <v>5</v>
      </c>
      <c r="O239" s="37">
        <f>SUM(P241:P248)</f>
        <v>1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5034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5004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5004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5004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2373</v>
      </c>
      <c r="C242" s="5">
        <f>('Drivers Standings'!D4)</f>
        <v>1</v>
      </c>
      <c r="D242" s="5">
        <f>('Drivers Standings'!E4)</f>
        <v>0</v>
      </c>
      <c r="E242" s="5" t="str">
        <f>('Drivers Standings'!B6)</f>
        <v>Joey Logano</v>
      </c>
      <c r="F242" s="5">
        <f>('Drivers Standings'!C6)</f>
        <v>2330</v>
      </c>
      <c r="G242" s="5">
        <f>('Drivers Standings'!D6)</f>
        <v>1</v>
      </c>
      <c r="H242" s="5">
        <f>('Drivers Standings'!E6)</f>
        <v>0</v>
      </c>
      <c r="I242" s="5" t="str">
        <f>('Drivers Standings'!B3)</f>
        <v>Chris Bell</v>
      </c>
      <c r="J242" s="5">
        <f>('Drivers Standings'!C3)</f>
        <v>2403</v>
      </c>
      <c r="K242" s="5">
        <f>('Drivers Standings'!D3)</f>
        <v>1</v>
      </c>
      <c r="L242" s="5">
        <f>('Drivers Standings'!E3)</f>
        <v>0</v>
      </c>
      <c r="M242" s="5" t="str">
        <f>('Drivers Standings'!B4)</f>
        <v>Ryan Blaney</v>
      </c>
      <c r="N242" s="5">
        <f>('Drivers Standings'!C4)</f>
        <v>2373</v>
      </c>
      <c r="O242" s="5">
        <f>('Drivers Standings'!D4)</f>
        <v>1</v>
      </c>
      <c r="P242" s="5">
        <f>('Drivers Standings'!E4)</f>
        <v>0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5031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2310</v>
      </c>
      <c r="G243" s="5">
        <f>('Drivers Standings'!D8)</f>
        <v>1</v>
      </c>
      <c r="H243" s="5">
        <f>('Drivers Standings'!E8)</f>
        <v>0</v>
      </c>
      <c r="I243" s="5" t="str">
        <f>('Drivers Standings'!B4)</f>
        <v>Ryan Blaney</v>
      </c>
      <c r="J243" s="5">
        <f>('Drivers Standings'!C4)</f>
        <v>2373</v>
      </c>
      <c r="K243" s="5">
        <f>('Drivers Standings'!D4)</f>
        <v>1</v>
      </c>
      <c r="L243" s="5">
        <f>('Drivers Standings'!E4)</f>
        <v>0</v>
      </c>
      <c r="M243" s="5" t="str">
        <f>('Drivers Standings'!B6)</f>
        <v>Joey Logano</v>
      </c>
      <c r="N243" s="5">
        <f>('Drivers Standings'!C6)</f>
        <v>2330</v>
      </c>
      <c r="O243" s="5">
        <f>('Drivers Standings'!D6)</f>
        <v>1</v>
      </c>
      <c r="P243" s="5">
        <f>('Drivers Standings'!E6)</f>
        <v>0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2272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737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2310</v>
      </c>
      <c r="K244" s="5">
        <f>('Drivers Standings'!D8)</f>
        <v>1</v>
      </c>
      <c r="L244" s="5">
        <f>('Drivers Standings'!E8)</f>
        <v>0</v>
      </c>
      <c r="M244" s="5" t="str">
        <f>('Drivers Standings'!B9)</f>
        <v>Ty Gibbs</v>
      </c>
      <c r="N244" s="5">
        <f>('Drivers Standings'!C9)</f>
        <v>783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2192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2192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440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2156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440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2211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2152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702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2150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665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649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2150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665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861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665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399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20157</v>
      </c>
      <c r="F249" s="43">
        <f>SUM(F241:F248)</f>
        <v>16310</v>
      </c>
      <c r="J249" s="43">
        <f>SUM(J241:J248)</f>
        <v>15996</v>
      </c>
      <c r="N249" s="43">
        <f>SUM(N241:N248)</f>
        <v>15897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1</v>
      </c>
      <c r="E253" s="71" t="s">
        <v>126</v>
      </c>
      <c r="F253" s="21">
        <f>SUM(G255:G262)</f>
        <v>5</v>
      </c>
      <c r="G253" s="37">
        <f>SUM(H255:H262)</f>
        <v>1</v>
      </c>
      <c r="I253" s="71" t="s">
        <v>127</v>
      </c>
      <c r="J253" s="21">
        <f>SUM(K255:K262)</f>
        <v>4</v>
      </c>
      <c r="K253" s="37">
        <f>SUM(L255:L262)</f>
        <v>1</v>
      </c>
      <c r="M253" s="71" t="s">
        <v>128</v>
      </c>
      <c r="N253" s="21">
        <f>SUM(O255:O262)</f>
        <v>5</v>
      </c>
      <c r="O253" s="37">
        <f>SUM(P255:P262)</f>
        <v>2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5034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5034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5034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5004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2373</v>
      </c>
      <c r="C256" s="5">
        <f>('Drivers Standings'!D4)</f>
        <v>1</v>
      </c>
      <c r="D256" s="5">
        <f>('Drivers Standings'!E4)</f>
        <v>0</v>
      </c>
      <c r="E256" s="5" t="str">
        <f>('Drivers Standings'!B4)</f>
        <v>Ryan Blaney</v>
      </c>
      <c r="F256" s="5">
        <f>('Drivers Standings'!C4)</f>
        <v>2373</v>
      </c>
      <c r="G256" s="5">
        <f>('Drivers Standings'!D4)</f>
        <v>1</v>
      </c>
      <c r="H256" s="5">
        <f>('Drivers Standings'!E4)</f>
        <v>0</v>
      </c>
      <c r="I256" s="5" t="str">
        <f>('Drivers Standings'!B4)</f>
        <v>Ryan Blaney</v>
      </c>
      <c r="J256" s="5">
        <f>('Drivers Standings'!C4)</f>
        <v>2373</v>
      </c>
      <c r="K256" s="5">
        <f>('Drivers Standings'!D4)</f>
        <v>1</v>
      </c>
      <c r="L256" s="5">
        <f>('Drivers Standings'!E4)</f>
        <v>0</v>
      </c>
      <c r="M256" s="5" t="str">
        <f>('Drivers Standings'!B5)</f>
        <v>Denny Hamlin</v>
      </c>
      <c r="N256" s="5">
        <f>('Drivers Standings'!C5)</f>
        <v>5031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2330</v>
      </c>
      <c r="C257" s="5">
        <f>('Drivers Standings'!D6)</f>
        <v>1</v>
      </c>
      <c r="D257" s="5">
        <f>('Drivers Standings'!E6)</f>
        <v>0</v>
      </c>
      <c r="E257" s="5" t="str">
        <f>('Drivers Standings'!B6)</f>
        <v>Joey Logano</v>
      </c>
      <c r="F257" s="5">
        <f>('Drivers Standings'!C6)</f>
        <v>2330</v>
      </c>
      <c r="G257" s="5">
        <f>('Drivers Standings'!D6)</f>
        <v>1</v>
      </c>
      <c r="H257" s="5">
        <f>('Drivers Standings'!E6)</f>
        <v>0</v>
      </c>
      <c r="I257" s="5" t="str">
        <f>('Drivers Standings'!B11)</f>
        <v>Kyle Busch</v>
      </c>
      <c r="J257" s="5">
        <f>('Drivers Standings'!C11)</f>
        <v>737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2330</v>
      </c>
      <c r="O257" s="5">
        <f>('Drivers Standings'!D6)</f>
        <v>1</v>
      </c>
      <c r="P257" s="5">
        <f>('Drivers Standings'!E6)</f>
        <v>0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737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2309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762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737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2192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611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2272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2156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2152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2150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2156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611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2150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649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440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2152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861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399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665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399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17829</v>
      </c>
      <c r="F263" s="43">
        <f>SUM(F255:F262)</f>
        <v>15855</v>
      </c>
      <c r="J263" s="43">
        <f>SUM(J255:J262)</f>
        <v>14439</v>
      </c>
      <c r="N263" s="43">
        <f>SUM(N255:N262)</f>
        <v>18420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1</v>
      </c>
      <c r="E267" s="71" t="s">
        <v>130</v>
      </c>
      <c r="F267" s="21">
        <f>SUM(G269:G276)</f>
        <v>5</v>
      </c>
      <c r="G267" s="37">
        <f>SUM(H269:H276)</f>
        <v>2</v>
      </c>
      <c r="I267" s="71" t="s">
        <v>131</v>
      </c>
      <c r="J267" s="21">
        <f>SUM(K269:K276)</f>
        <v>6</v>
      </c>
      <c r="K267" s="37">
        <f>SUM(L269:L276)</f>
        <v>2</v>
      </c>
      <c r="M267" s="71" t="s">
        <v>132</v>
      </c>
      <c r="N267" s="21">
        <f>SUM(O269:O276)</f>
        <v>6</v>
      </c>
      <c r="O267" s="37">
        <f>SUM(P269:P276)</f>
        <v>2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5034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5034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5034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5034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2373</v>
      </c>
      <c r="C270" s="5">
        <f>('Drivers Standings'!D4)</f>
        <v>1</v>
      </c>
      <c r="D270" s="5">
        <f>('Drivers Standings'!E4)</f>
        <v>0</v>
      </c>
      <c r="E270" s="5" t="str">
        <f>('Drivers Standings'!B4)</f>
        <v>Ryan Blaney</v>
      </c>
      <c r="F270" s="5">
        <f>('Drivers Standings'!C4)</f>
        <v>2373</v>
      </c>
      <c r="G270" s="5">
        <f>('Drivers Standings'!D4)</f>
        <v>1</v>
      </c>
      <c r="H270" s="5">
        <f>('Drivers Standings'!E4)</f>
        <v>0</v>
      </c>
      <c r="I270" s="5" t="str">
        <f>('Drivers Standings'!B2)</f>
        <v>William Byron</v>
      </c>
      <c r="J270" s="5">
        <f>('Drivers Standings'!C2)</f>
        <v>5004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5004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2310</v>
      </c>
      <c r="C271" s="5">
        <f>('Drivers Standings'!D8)</f>
        <v>1</v>
      </c>
      <c r="D271" s="5">
        <f>('Drivers Standings'!E8)</f>
        <v>0</v>
      </c>
      <c r="E271" s="5" t="str">
        <f>('Drivers Standings'!B5)</f>
        <v>Denny Hamlin</v>
      </c>
      <c r="F271" s="5">
        <f>('Drivers Standings'!C5)</f>
        <v>5031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2309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2403</v>
      </c>
      <c r="O271" s="5">
        <f>('Drivers Standings'!D3)</f>
        <v>1</v>
      </c>
      <c r="P271" s="5">
        <f>('Drivers Standings'!E3)</f>
        <v>0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737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2310</v>
      </c>
      <c r="G272" s="5">
        <f>('Drivers Standings'!D8)</f>
        <v>1</v>
      </c>
      <c r="H272" s="5">
        <f>('Drivers Standings'!E8)</f>
        <v>0</v>
      </c>
      <c r="I272" s="5" t="str">
        <f>('Drivers Standings'!B13)</f>
        <v>Ross Chastain</v>
      </c>
      <c r="J272" s="5">
        <f>('Drivers Standings'!C13)</f>
        <v>2272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2272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762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2256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2211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2156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2150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440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611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702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734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559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2150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2150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562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616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665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665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14662</v>
      </c>
      <c r="F277" s="43">
        <f>SUM(F269:F276)</f>
        <v>18619</v>
      </c>
      <c r="J277" s="43">
        <f>SUM(J269:J276)</f>
        <v>20256</v>
      </c>
      <c r="N277" s="43">
        <f>SUM(N269:N276)</f>
        <v>20386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2</v>
      </c>
      <c r="E281" s="71" t="s">
        <v>133</v>
      </c>
      <c r="F281" s="21">
        <f>SUM(G283:G290)</f>
        <v>7</v>
      </c>
      <c r="G281" s="37">
        <f>SUM(H283:H290)</f>
        <v>2</v>
      </c>
      <c r="I281" s="71" t="s">
        <v>134</v>
      </c>
      <c r="J281" s="21">
        <f>SUM(K283:K290)</f>
        <v>4</v>
      </c>
      <c r="K281" s="37">
        <f>SUM(L283:L290)</f>
        <v>1</v>
      </c>
      <c r="M281" s="71" t="s">
        <v>135</v>
      </c>
      <c r="N281" s="21">
        <f>SUM(O283:O290)</f>
        <v>4</v>
      </c>
      <c r="O281" s="37">
        <f>SUM(P283:P290)</f>
        <v>1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5034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5034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5034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5034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5004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5004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2310</v>
      </c>
      <c r="K284" s="5">
        <f>('Drivers Standings'!D8)</f>
        <v>1</v>
      </c>
      <c r="L284" s="5">
        <f>('Drivers Standings'!E8)</f>
        <v>0</v>
      </c>
      <c r="M284" s="5" t="str">
        <f>('Drivers Standings'!B4)</f>
        <v>Ryan Blaney</v>
      </c>
      <c r="N284" s="5">
        <f>('Drivers Standings'!C4)</f>
        <v>2373</v>
      </c>
      <c r="O284" s="5">
        <f>('Drivers Standings'!D4)</f>
        <v>1</v>
      </c>
      <c r="P284" s="5">
        <f>('Drivers Standings'!E4)</f>
        <v>0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2403</v>
      </c>
      <c r="C285" s="5">
        <f>('Drivers Standings'!D3)</f>
        <v>1</v>
      </c>
      <c r="D285" s="5">
        <f>('Drivers Standings'!E3)</f>
        <v>0</v>
      </c>
      <c r="E285" s="5" t="str">
        <f>('Drivers Standings'!B3)</f>
        <v>Chris Bell</v>
      </c>
      <c r="F285" s="5">
        <f>('Drivers Standings'!C3)</f>
        <v>2403</v>
      </c>
      <c r="G285" s="5">
        <f>('Drivers Standings'!D3)</f>
        <v>1</v>
      </c>
      <c r="H285" s="5">
        <f>('Drivers Standings'!E3)</f>
        <v>0</v>
      </c>
      <c r="I285" s="5" t="str">
        <f>('Drivers Standings'!B9)</f>
        <v>Ty Gibbs</v>
      </c>
      <c r="J285" s="5">
        <f>('Drivers Standings'!C9)</f>
        <v>783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2330</v>
      </c>
      <c r="O285" s="5">
        <f>('Drivers Standings'!D6)</f>
        <v>1</v>
      </c>
      <c r="P285" s="5">
        <f>('Drivers Standings'!E6)</f>
        <v>0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2256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2256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737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2309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2211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2211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2272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611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611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2156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2192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615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2150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2150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562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562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665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665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861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665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20334</v>
      </c>
      <c r="F291" s="43">
        <f>SUM(F283:F290)</f>
        <v>21879</v>
      </c>
      <c r="J291" s="43">
        <f>SUM(J283:J290)</f>
        <v>14751</v>
      </c>
      <c r="N291" s="43">
        <f>SUM(N283:N290)</f>
        <v>14499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1</v>
      </c>
      <c r="I295" s="71" t="s">
        <v>138</v>
      </c>
      <c r="J295" s="21">
        <f>SUM(K297:K304)</f>
        <v>7</v>
      </c>
      <c r="K295" s="37">
        <f>SUM(L297:L304)</f>
        <v>2</v>
      </c>
      <c r="M295" s="71" t="s">
        <v>139</v>
      </c>
      <c r="N295" s="21">
        <f>SUM(O297:O304)</f>
        <v>5</v>
      </c>
      <c r="O295" s="37">
        <f>SUM(P297:P304)</f>
        <v>2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5034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5034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5034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5004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5031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2330</v>
      </c>
      <c r="G298" s="5">
        <f>('Drivers Standings'!D6)</f>
        <v>1</v>
      </c>
      <c r="H298" s="5">
        <f>('Drivers Standings'!E6)</f>
        <v>0</v>
      </c>
      <c r="I298" s="5" t="str">
        <f>('Drivers Standings'!B2)</f>
        <v>William Byron</v>
      </c>
      <c r="J298" s="5">
        <f>('Drivers Standings'!C2)</f>
        <v>5004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2310</v>
      </c>
      <c r="O298" s="5">
        <f>('Drivers Standings'!D8)</f>
        <v>1</v>
      </c>
      <c r="P298" s="5">
        <f>('Drivers Standings'!E8)</f>
        <v>0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2309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2310</v>
      </c>
      <c r="G299" s="5">
        <f>('Drivers Standings'!D8)</f>
        <v>1</v>
      </c>
      <c r="H299" s="5">
        <f>('Drivers Standings'!E8)</f>
        <v>0</v>
      </c>
      <c r="I299" s="5" t="str">
        <f>('Drivers Standings'!B4)</f>
        <v>Ryan Blaney</v>
      </c>
      <c r="J299" s="5">
        <f>('Drivers Standings'!C4)</f>
        <v>2373</v>
      </c>
      <c r="K299" s="5">
        <f>('Drivers Standings'!D4)</f>
        <v>1</v>
      </c>
      <c r="L299" s="5">
        <f>('Drivers Standings'!E4)</f>
        <v>0</v>
      </c>
      <c r="M299" s="5" t="str">
        <f>('Drivers Standings'!B10)</f>
        <v>Chase Briscoe</v>
      </c>
      <c r="N299" s="5">
        <f>('Drivers Standings'!C10)</f>
        <v>5019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2192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737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2192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762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889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2256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2256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889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611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2156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2152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2256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2152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2152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615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2156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665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562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2150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665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18883</v>
      </c>
      <c r="F305" s="43">
        <f>SUM(F297:F304)</f>
        <v>17537</v>
      </c>
      <c r="J305" s="43">
        <f>SUM(J297:J304)</f>
        <v>21776</v>
      </c>
      <c r="N305" s="43">
        <f>SUM(N297:N304)</f>
        <v>19061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1</v>
      </c>
      <c r="E309" s="71" t="s">
        <v>141</v>
      </c>
      <c r="F309" s="21">
        <f>SUM(G311:G318)</f>
        <v>7</v>
      </c>
      <c r="G309" s="37">
        <f>SUM(H311:H318)</f>
        <v>2</v>
      </c>
      <c r="I309" s="71" t="s">
        <v>142</v>
      </c>
      <c r="J309" s="21">
        <f>SUM(K311:K318)</f>
        <v>5</v>
      </c>
      <c r="K309" s="37">
        <f>SUM(L311:L318)</f>
        <v>1</v>
      </c>
      <c r="M309" s="71" t="s">
        <v>143</v>
      </c>
      <c r="N309" s="21">
        <f>SUM(O311:O318)</f>
        <v>6</v>
      </c>
      <c r="O309" s="37">
        <f>SUM(P311:P318)</f>
        <v>3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5004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2373</v>
      </c>
      <c r="G311" s="5">
        <f>('Drivers Standings'!D4)</f>
        <v>1</v>
      </c>
      <c r="H311" s="5">
        <f>('Drivers Standings'!E4)</f>
        <v>0</v>
      </c>
      <c r="I311" s="5" t="str">
        <f>('Drivers Standings'!B1)</f>
        <v>Kyle Larson</v>
      </c>
      <c r="J311" s="5">
        <f>('Drivers Standings'!C1)</f>
        <v>5034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5004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2330</v>
      </c>
      <c r="C312" s="5">
        <f>('Drivers Standings'!D6)</f>
        <v>1</v>
      </c>
      <c r="D312" s="5">
        <f>('Drivers Standings'!E6)</f>
        <v>0</v>
      </c>
      <c r="E312" s="5" t="str">
        <f>('Drivers Standings'!B5)</f>
        <v>Denny Hamlin</v>
      </c>
      <c r="F312" s="5">
        <f>('Drivers Standings'!C5)</f>
        <v>5031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2330</v>
      </c>
      <c r="K312" s="5">
        <f>('Drivers Standings'!D6)</f>
        <v>1</v>
      </c>
      <c r="L312" s="5">
        <f>('Drivers Standings'!E6)</f>
        <v>0</v>
      </c>
      <c r="M312" s="5" t="str">
        <f>('Drivers Standings'!B5)</f>
        <v>Denny Hamlin</v>
      </c>
      <c r="N312" s="5">
        <f>('Drivers Standings'!C5)</f>
        <v>5031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2309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2309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783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5019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783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5019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2272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2192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762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2256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2256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889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2152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2156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611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2156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562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2152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440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2152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616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399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2150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649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14518</v>
      </c>
      <c r="F319" s="43">
        <f>SUM(F311:F318)</f>
        <v>21695</v>
      </c>
      <c r="J319" s="43">
        <f>SUM(J311:J318)</f>
        <v>15876</v>
      </c>
      <c r="N319" s="43">
        <f>SUM(N311:N318)</f>
        <v>23092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1</v>
      </c>
      <c r="E323" s="71" t="s">
        <v>145</v>
      </c>
      <c r="F323" s="21">
        <f>SUM(G325:G332)</f>
        <v>4</v>
      </c>
      <c r="G323" s="37">
        <f>SUM(H325:H332)</f>
        <v>2</v>
      </c>
      <c r="I323" s="71" t="s">
        <v>146</v>
      </c>
      <c r="J323" s="21">
        <f>SUM(K325:K332)</f>
        <v>5</v>
      </c>
      <c r="K323" s="37">
        <f>SUM(L325:L332)</f>
        <v>1</v>
      </c>
      <c r="M323" s="71" t="s">
        <v>147</v>
      </c>
      <c r="N323" s="21">
        <f>SUM(O325:O332)</f>
        <v>5</v>
      </c>
      <c r="O323" s="37">
        <f>SUM(P325:P332)</f>
        <v>2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2403</v>
      </c>
      <c r="C325" s="5">
        <f>('Drivers Standings'!D3)</f>
        <v>1</v>
      </c>
      <c r="D325" s="5">
        <f>('Drivers Standings'!E3)</f>
        <v>0</v>
      </c>
      <c r="E325" s="5" t="str">
        <f>('Drivers Standings'!B1)</f>
        <v>Kyle Larson</v>
      </c>
      <c r="F325" s="5">
        <f>('Drivers Standings'!C1)</f>
        <v>5034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5004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5034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5031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2403</v>
      </c>
      <c r="G326" s="5">
        <f>('Drivers Standings'!D3)</f>
        <v>1</v>
      </c>
      <c r="H326" s="5">
        <f>('Drivers Standings'!E3)</f>
        <v>0</v>
      </c>
      <c r="I326" s="5" t="str">
        <f>('Drivers Standings'!B3)</f>
        <v>Chris Bell</v>
      </c>
      <c r="J326" s="5">
        <f>('Drivers Standings'!C3)</f>
        <v>2403</v>
      </c>
      <c r="K326" s="5">
        <f>('Drivers Standings'!D3)</f>
        <v>1</v>
      </c>
      <c r="L326" s="5">
        <f>('Drivers Standings'!E3)</f>
        <v>0</v>
      </c>
      <c r="M326" s="5" t="str">
        <f>('Drivers Standings'!B5)</f>
        <v>Denny Hamlin</v>
      </c>
      <c r="N326" s="5">
        <f>('Drivers Standings'!C5)</f>
        <v>5031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783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2373</v>
      </c>
      <c r="G327" s="5">
        <f>('Drivers Standings'!D4)</f>
        <v>1</v>
      </c>
      <c r="H327" s="5">
        <f>('Drivers Standings'!E4)</f>
        <v>0</v>
      </c>
      <c r="I327" s="5" t="str">
        <f>('Drivers Standings'!B7)</f>
        <v>Tyler Reddick</v>
      </c>
      <c r="J327" s="5">
        <f>('Drivers Standings'!C7)</f>
        <v>2309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2330</v>
      </c>
      <c r="O327" s="5">
        <f>('Drivers Standings'!D6)</f>
        <v>1</v>
      </c>
      <c r="P327" s="5">
        <f>('Drivers Standings'!E6)</f>
        <v>0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737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5031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762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737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762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702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2272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2156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2211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440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615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611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615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665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2150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2152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559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559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861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665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13101</v>
      </c>
      <c r="F333" s="43">
        <f>SUM(F325:F332)</f>
        <v>17207</v>
      </c>
      <c r="J333" s="43">
        <f>SUM(J325:J332)</f>
        <v>16376</v>
      </c>
      <c r="N333" s="43">
        <f>SUM(N325:N332)</f>
        <v>18716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1</v>
      </c>
      <c r="I337" s="71" t="s">
        <v>150</v>
      </c>
      <c r="J337" s="21">
        <f>SUM(K339:K346)</f>
        <v>5</v>
      </c>
      <c r="K337" s="37">
        <f>SUM(L339:L346)</f>
        <v>2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5034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5034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5034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861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783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2403</v>
      </c>
      <c r="G340" s="5">
        <f>('Drivers Standings'!D3)</f>
        <v>1</v>
      </c>
      <c r="H340" s="5">
        <f>('Drivers Standings'!E3)</f>
        <v>0</v>
      </c>
      <c r="I340" s="5" t="str">
        <f>('Drivers Standings'!B2)</f>
        <v>William Byron</v>
      </c>
      <c r="J340" s="5">
        <f>('Drivers Standings'!C2)</f>
        <v>5004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486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5019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2330</v>
      </c>
      <c r="G341" s="5">
        <f>('Drivers Standings'!D6)</f>
        <v>1</v>
      </c>
      <c r="H341" s="5">
        <f>('Drivers Standings'!E6)</f>
        <v>0</v>
      </c>
      <c r="I341" s="5" t="str">
        <f>('Drivers Standings'!B6)</f>
        <v>Joey Logano</v>
      </c>
      <c r="J341" s="5">
        <f>('Drivers Standings'!C6)</f>
        <v>2330</v>
      </c>
      <c r="K341" s="5">
        <f>('Drivers Standings'!D6)</f>
        <v>1</v>
      </c>
      <c r="L341" s="5">
        <f>('Drivers Standings'!E6)</f>
        <v>0</v>
      </c>
      <c r="M341" s="5" t="str">
        <f>('Drivers Standings'!B32)</f>
        <v>Todd Gilliland</v>
      </c>
      <c r="N341" s="5">
        <f>('Drivers Standings'!C32)</f>
        <v>616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737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783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2309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664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762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2156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2156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477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2272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2152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615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399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734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2150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562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562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861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477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15903</v>
      </c>
      <c r="F347" s="43">
        <f>SUM(F339:F346)</f>
        <v>17869</v>
      </c>
      <c r="J347" s="43">
        <f>SUM(J339:J346)</f>
        <v>18487</v>
      </c>
      <c r="N347" s="43">
        <f>SUM(N339:N346)</f>
        <v>3503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2</v>
      </c>
      <c r="E351" s="72" t="s">
        <v>152</v>
      </c>
      <c r="F351" s="21">
        <f>SUM(G353:G360)</f>
        <v>4</v>
      </c>
      <c r="G351" s="37">
        <f>SUM(H353:H360)</f>
        <v>1</v>
      </c>
      <c r="I351" s="71" t="s">
        <v>153</v>
      </c>
      <c r="J351" s="21">
        <f>SUM(K353:K360)</f>
        <v>6</v>
      </c>
      <c r="K351" s="37">
        <f>SUM(L353:L360)</f>
        <v>1</v>
      </c>
      <c r="M351" s="71" t="s">
        <v>154</v>
      </c>
      <c r="N351" s="21">
        <f>SUM(O353:O360)</f>
        <v>5</v>
      </c>
      <c r="O351" s="37">
        <f>SUM(P353:P360)</f>
        <v>1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5034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5031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2310</v>
      </c>
      <c r="K353" s="5">
        <f>('Drivers Standings'!D8)</f>
        <v>1</v>
      </c>
      <c r="L353" s="5">
        <f>('Drivers Standings'!E8)</f>
        <v>0</v>
      </c>
      <c r="M353" s="5" t="str">
        <f>('Drivers Standings'!B5)</f>
        <v>Denny Hamlin</v>
      </c>
      <c r="N353" s="5">
        <f>('Drivers Standings'!C5)</f>
        <v>5031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5004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2309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783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2330</v>
      </c>
      <c r="O354" s="5">
        <f>('Drivers Standings'!D6)</f>
        <v>1</v>
      </c>
      <c r="P354" s="5">
        <f>('Drivers Standings'!E6)</f>
        <v>0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2403</v>
      </c>
      <c r="C355" s="5">
        <f>('Drivers Standings'!D3)</f>
        <v>1</v>
      </c>
      <c r="D355" s="5">
        <f>('Drivers Standings'!E3)</f>
        <v>0</v>
      </c>
      <c r="E355" s="5" t="str">
        <f>('Drivers Standings'!B8)</f>
        <v>Chase Elliott</v>
      </c>
      <c r="F355" s="5">
        <f>('Drivers Standings'!C8)</f>
        <v>2310</v>
      </c>
      <c r="G355" s="5">
        <f>('Drivers Standings'!D8)</f>
        <v>1</v>
      </c>
      <c r="H355" s="5">
        <f>('Drivers Standings'!E8)</f>
        <v>0</v>
      </c>
      <c r="I355" s="5" t="str">
        <f>('Drivers Standings'!B10)</f>
        <v>Chase Briscoe</v>
      </c>
      <c r="J355" s="5">
        <f>('Drivers Standings'!C10)</f>
        <v>5019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2309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2373</v>
      </c>
      <c r="C356" s="5">
        <f>('Drivers Standings'!D4)</f>
        <v>1</v>
      </c>
      <c r="D356" s="5">
        <f>('Drivers Standings'!E4)</f>
        <v>0</v>
      </c>
      <c r="E356" s="5" t="str">
        <f>('Drivers Standings'!B11)</f>
        <v>Kyle Busch</v>
      </c>
      <c r="F356" s="5">
        <f>('Drivers Standings'!C11)</f>
        <v>737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2192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2310</v>
      </c>
      <c r="O356" s="5">
        <f>('Drivers Standings'!D8)</f>
        <v>1</v>
      </c>
      <c r="P356" s="5">
        <f>('Drivers Standings'!E8)</f>
        <v>0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2156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762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889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2272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559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2211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2256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702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861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649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2211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559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616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399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2156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861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19006</v>
      </c>
      <c r="F361" s="43">
        <f>SUM(F353:F360)</f>
        <v>14408</v>
      </c>
      <c r="J361" s="43">
        <f>SUM(J353:J360)</f>
        <v>17816</v>
      </c>
      <c r="N361" s="43">
        <f>SUM(N353:N360)</f>
        <v>16374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AB1" sqref="AB1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5034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>
        <v>1</v>
      </c>
      <c r="K1" s="14">
        <f>COUNTIF(J1,"&gt;=1")</f>
        <v>1</v>
      </c>
      <c r="L1" s="14">
        <f>COUNTIF(C1,"&gt;="&amp;C44)</f>
        <v>1</v>
      </c>
      <c r="M1" s="14">
        <f>SUM(K1+L1)</f>
        <v>2</v>
      </c>
      <c r="O1" s="89">
        <v>1</v>
      </c>
      <c r="P1" s="4" t="s">
        <v>5</v>
      </c>
      <c r="Q1" s="22">
        <v>5034</v>
      </c>
      <c r="R1" s="4">
        <f>COUNTIF(W1,"&gt;=1")</f>
        <v>1</v>
      </c>
      <c r="S1" s="105">
        <f>COUNTIF(AA1,"&gt;=1")</f>
        <v>1</v>
      </c>
      <c r="T1" s="22">
        <v>3</v>
      </c>
      <c r="U1" s="4">
        <f>COUNTIF(T1,"&gt;=1")</f>
        <v>1</v>
      </c>
      <c r="V1" s="4">
        <f>COUNTIF(Q1,"&gt;="&amp;AE44)</f>
        <v>0</v>
      </c>
      <c r="W1" s="4">
        <f>SUM(V1+U1)</f>
        <v>1</v>
      </c>
      <c r="X1" s="108">
        <v>1</v>
      </c>
      <c r="Y1" s="14">
        <f>COUNTIF(X1,"&gt;=1")</f>
        <v>1</v>
      </c>
      <c r="Z1" s="14">
        <f>COUNTIF(Q1,"&gt;="&amp;Q44)</f>
        <v>1</v>
      </c>
      <c r="AA1" s="14">
        <f>SUM(Y1+Z1)</f>
        <v>2</v>
      </c>
    </row>
    <row r="2" spans="1:27" x14ac:dyDescent="0.2">
      <c r="A2" s="46">
        <v>2</v>
      </c>
      <c r="B2" s="4" t="s">
        <v>15</v>
      </c>
      <c r="C2" s="22">
        <v>5004</v>
      </c>
      <c r="D2" s="4">
        <f t="shared" si="0"/>
        <v>1</v>
      </c>
      <c r="E2" s="105">
        <f t="shared" ref="E2:E39" si="3">COUNTIF(M2,"&gt;=1")</f>
        <v>1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>
        <v>1</v>
      </c>
      <c r="K2" s="14">
        <f t="shared" ref="K2:K39" si="4">COUNTIF(J2,"&gt;=1")</f>
        <v>1</v>
      </c>
      <c r="L2" s="14">
        <f>COUNTIF(C2,"&gt;="&amp;C44)</f>
        <v>1</v>
      </c>
      <c r="M2" s="14">
        <f t="shared" ref="M2:M39" si="5">SUM(K2+L2)</f>
        <v>2</v>
      </c>
      <c r="O2" s="90">
        <v>2</v>
      </c>
      <c r="P2" s="4" t="s">
        <v>1</v>
      </c>
      <c r="Q2" s="22">
        <v>5031</v>
      </c>
      <c r="R2" s="4">
        <f>COUNTIF(W2,"&gt;=1")</f>
        <v>1</v>
      </c>
      <c r="S2" s="105">
        <f>COUNTIF(AA2,"&gt;=1")</f>
        <v>1</v>
      </c>
      <c r="T2" s="22">
        <v>5</v>
      </c>
      <c r="U2" s="4">
        <f>COUNTIF(T2,"&gt;=1")</f>
        <v>1</v>
      </c>
      <c r="V2" s="4">
        <f>COUNTIF(Q2,"&gt;="&amp;AE41)</f>
        <v>0</v>
      </c>
      <c r="W2" s="4">
        <f>SUM(V2+U2)</f>
        <v>1</v>
      </c>
      <c r="X2" s="108">
        <v>1</v>
      </c>
      <c r="Y2" s="14">
        <f>COUNTIF(X2,"&gt;=1")</f>
        <v>1</v>
      </c>
      <c r="Z2" s="14">
        <f>COUNTIF(Q2,"&gt;="&amp;Q41)</f>
        <v>0</v>
      </c>
      <c r="AA2" s="14">
        <f>SUM(Y2+Z2)</f>
        <v>1</v>
      </c>
    </row>
    <row r="3" spans="1:27" x14ac:dyDescent="0.2">
      <c r="A3" s="46">
        <v>3</v>
      </c>
      <c r="B3" s="4" t="s">
        <v>60</v>
      </c>
      <c r="C3" s="22">
        <v>2403</v>
      </c>
      <c r="D3" s="4">
        <f t="shared" si="0"/>
        <v>1</v>
      </c>
      <c r="E3" s="105">
        <f t="shared" si="3"/>
        <v>0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0</v>
      </c>
      <c r="M3" s="14">
        <f t="shared" si="5"/>
        <v>0</v>
      </c>
      <c r="O3" s="90">
        <v>3</v>
      </c>
      <c r="P3" s="4" t="s">
        <v>31</v>
      </c>
      <c r="Q3" s="22">
        <v>5019</v>
      </c>
      <c r="R3" s="4">
        <f>COUNTIF(W3,"&gt;=1")</f>
        <v>1</v>
      </c>
      <c r="S3" s="105">
        <f>COUNTIF(AA3,"&gt;=1")</f>
        <v>1</v>
      </c>
      <c r="T3" s="22">
        <v>2</v>
      </c>
      <c r="U3" s="4">
        <f>COUNTIF(T3,"&gt;=1")</f>
        <v>1</v>
      </c>
      <c r="V3" s="4">
        <f>COUNTIF(Q3,"&gt;="&amp;AE37)</f>
        <v>0</v>
      </c>
      <c r="W3" s="4">
        <f>SUM(V3+U3)</f>
        <v>1</v>
      </c>
      <c r="X3" s="108">
        <v>1</v>
      </c>
      <c r="Y3" s="14">
        <f>COUNTIF(X3,"&gt;=1")</f>
        <v>1</v>
      </c>
      <c r="Z3" s="14">
        <f>COUNTIF(Q3,"&gt;="&amp;Q37)</f>
        <v>1</v>
      </c>
      <c r="AA3" s="14">
        <f>SUM(Y3+Z3)</f>
        <v>2</v>
      </c>
    </row>
    <row r="4" spans="1:27" x14ac:dyDescent="0.2">
      <c r="A4" s="44">
        <v>4</v>
      </c>
      <c r="B4" s="4" t="s">
        <v>9</v>
      </c>
      <c r="C4" s="22">
        <v>2373</v>
      </c>
      <c r="D4" s="4">
        <f t="shared" si="0"/>
        <v>1</v>
      </c>
      <c r="E4" s="105">
        <f t="shared" si="3"/>
        <v>0</v>
      </c>
      <c r="F4" s="22">
        <v>2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/>
      <c r="K4" s="14">
        <f t="shared" si="4"/>
        <v>0</v>
      </c>
      <c r="L4" s="14">
        <f>COUNTIF(C4,"&gt;="&amp;C44)</f>
        <v>0</v>
      </c>
      <c r="M4" s="14">
        <f t="shared" si="5"/>
        <v>0</v>
      </c>
      <c r="O4" s="110">
        <v>4</v>
      </c>
      <c r="P4" s="4" t="s">
        <v>15</v>
      </c>
      <c r="Q4" s="22">
        <v>5004</v>
      </c>
      <c r="R4" s="4">
        <f>COUNTIF(W4,"&gt;=1")</f>
        <v>1</v>
      </c>
      <c r="S4" s="105">
        <f>COUNTIF(AA4,"&gt;=1")</f>
        <v>1</v>
      </c>
      <c r="T4" s="22">
        <v>2</v>
      </c>
      <c r="U4" s="4">
        <f>COUNTIF(T4,"&gt;=1")</f>
        <v>1</v>
      </c>
      <c r="V4" s="4">
        <f>COUNTIF(Q4,"&gt;="&amp;AE46)</f>
        <v>0</v>
      </c>
      <c r="W4" s="4">
        <f>SUM(V4+U4)</f>
        <v>1</v>
      </c>
      <c r="X4" s="108">
        <v>1</v>
      </c>
      <c r="Y4" s="14">
        <f>COUNTIF(X4,"&gt;=1")</f>
        <v>1</v>
      </c>
      <c r="Z4" s="14">
        <f>COUNTIF(Q4,"&gt;="&amp;Q46)</f>
        <v>0</v>
      </c>
      <c r="AA4" s="14">
        <f>SUM(Y4+Z4)</f>
        <v>1</v>
      </c>
    </row>
    <row r="5" spans="1:27" x14ac:dyDescent="0.2">
      <c r="A5" s="46">
        <v>5</v>
      </c>
      <c r="B5" s="4" t="s">
        <v>1</v>
      </c>
      <c r="C5" s="22">
        <v>5031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>
        <v>1</v>
      </c>
      <c r="K5" s="14">
        <f t="shared" si="4"/>
        <v>1</v>
      </c>
      <c r="L5" s="14">
        <f>COUNTIF(C5,"&gt;="&amp;C44)</f>
        <v>1</v>
      </c>
      <c r="M5" s="14">
        <f t="shared" si="5"/>
        <v>2</v>
      </c>
      <c r="O5" s="90">
        <v>5</v>
      </c>
      <c r="P5" s="4" t="s">
        <v>60</v>
      </c>
      <c r="Q5" s="22">
        <v>2403</v>
      </c>
      <c r="R5" s="4">
        <f>COUNTIF(W5,"&gt;=1")</f>
        <v>1</v>
      </c>
      <c r="S5" s="105">
        <f>COUNTIF(AA5,"&gt;=1")</f>
        <v>0</v>
      </c>
      <c r="T5" s="22">
        <v>4</v>
      </c>
      <c r="U5" s="4">
        <f>COUNTIF(T5,"&gt;=1")</f>
        <v>1</v>
      </c>
      <c r="V5" s="4">
        <f>COUNTIF(Q5,"&gt;="&amp;AE46)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COUNTIF(Q5,"&gt;="&amp;Q46)</f>
        <v>0</v>
      </c>
      <c r="AA5" s="14">
        <f>SUM(Y5+Z5)</f>
        <v>0</v>
      </c>
    </row>
    <row r="6" spans="1:27" ht="12.75" x14ac:dyDescent="0.2">
      <c r="A6" s="46">
        <v>6</v>
      </c>
      <c r="B6" s="16" t="s">
        <v>2</v>
      </c>
      <c r="C6" s="22">
        <v>2330</v>
      </c>
      <c r="D6" s="4">
        <f t="shared" si="0"/>
        <v>1</v>
      </c>
      <c r="E6" s="105">
        <f t="shared" si="3"/>
        <v>0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0</v>
      </c>
      <c r="M6" s="14">
        <f t="shared" si="5"/>
        <v>0</v>
      </c>
      <c r="O6" s="90">
        <v>6</v>
      </c>
      <c r="P6" s="4" t="s">
        <v>9</v>
      </c>
      <c r="Q6" s="22">
        <v>2373</v>
      </c>
      <c r="R6" s="4">
        <f>COUNTIF(W6,"&gt;=1")</f>
        <v>1</v>
      </c>
      <c r="S6" s="105">
        <f>COUNTIF(AA6,"&gt;=1")</f>
        <v>0</v>
      </c>
      <c r="T6" s="22">
        <v>2</v>
      </c>
      <c r="U6" s="4">
        <f>COUNTIF(T6,"&gt;=1")</f>
        <v>1</v>
      </c>
      <c r="V6" s="4">
        <f>COUNTIF(Q6,"&gt;="&amp;AE46)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COUNTIF(Q6,"&gt;="&amp;Q46)</f>
        <v>0</v>
      </c>
      <c r="AA6" s="14">
        <f>SUM(Y6+Z6)</f>
        <v>0</v>
      </c>
    </row>
    <row r="7" spans="1:27" ht="12.75" x14ac:dyDescent="0.2">
      <c r="A7" s="44">
        <v>7</v>
      </c>
      <c r="B7" s="4" t="s">
        <v>25</v>
      </c>
      <c r="C7" s="22">
        <v>2309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16" t="s">
        <v>2</v>
      </c>
      <c r="Q7" s="22">
        <v>2330</v>
      </c>
      <c r="R7" s="4">
        <f>COUNTIF(W7,"&gt;=1")</f>
        <v>1</v>
      </c>
      <c r="S7" s="105">
        <f>COUNTIF(AA7,"&gt;=1")</f>
        <v>0</v>
      </c>
      <c r="T7" s="22">
        <v>1</v>
      </c>
      <c r="U7" s="4">
        <f>COUNTIF(T7,"&gt;=1")</f>
        <v>1</v>
      </c>
      <c r="V7" s="4">
        <f>COUNTIF(Q7,"&gt;="&amp;AE45)</f>
        <v>0</v>
      </c>
      <c r="W7" s="4">
        <f>SUM(V7+U7)</f>
        <v>1</v>
      </c>
      <c r="X7" s="108"/>
      <c r="Y7" s="14">
        <f>COUNTIF(X7,"&gt;=1")</f>
        <v>0</v>
      </c>
      <c r="Z7" s="14">
        <f>COUNTIF(Q7,"&gt;="&amp;Q45)</f>
        <v>0</v>
      </c>
      <c r="AA7" s="14">
        <f>SUM(Y7+Z7)</f>
        <v>0</v>
      </c>
    </row>
    <row r="8" spans="1:27" x14ac:dyDescent="0.2">
      <c r="A8" s="46">
        <v>8</v>
      </c>
      <c r="B8" s="4" t="s">
        <v>17</v>
      </c>
      <c r="C8" s="22">
        <v>2310</v>
      </c>
      <c r="D8" s="4">
        <f t="shared" si="0"/>
        <v>1</v>
      </c>
      <c r="E8" s="105">
        <f t="shared" si="3"/>
        <v>0</v>
      </c>
      <c r="F8" s="22">
        <v>2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4"/>
        <v>0</v>
      </c>
      <c r="L8" s="14">
        <f>COUNTIF(C8,"&gt;="&amp;C44)</f>
        <v>0</v>
      </c>
      <c r="M8" s="14">
        <f t="shared" si="5"/>
        <v>0</v>
      </c>
      <c r="O8" s="89">
        <v>8</v>
      </c>
      <c r="P8" s="4" t="s">
        <v>17</v>
      </c>
      <c r="Q8" s="22">
        <v>2310</v>
      </c>
      <c r="R8" s="4">
        <f>COUNTIF(W8,"&gt;=1")</f>
        <v>1</v>
      </c>
      <c r="S8" s="105">
        <f>COUNTIF(AA8,"&gt;=1")</f>
        <v>1</v>
      </c>
      <c r="T8" s="22">
        <v>2</v>
      </c>
      <c r="U8" s="4">
        <f>COUNTIF(T8,"&gt;=1")</f>
        <v>1</v>
      </c>
      <c r="V8" s="4">
        <f>COUNTIF(Q8,"&gt;="&amp;AE44)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COUNTIF(Q8,"&gt;="&amp;Q44)</f>
        <v>1</v>
      </c>
      <c r="AA8" s="14">
        <f>SUM(Y8+Z8)</f>
        <v>1</v>
      </c>
    </row>
    <row r="9" spans="1:27" x14ac:dyDescent="0.2">
      <c r="A9" s="46">
        <v>9</v>
      </c>
      <c r="B9" s="4" t="s">
        <v>38</v>
      </c>
      <c r="C9" s="22">
        <v>783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25</v>
      </c>
      <c r="Q9" s="22">
        <v>2309</v>
      </c>
      <c r="R9" s="4">
        <f>COUNTIF(W9,"&gt;=1")</f>
        <v>0</v>
      </c>
      <c r="S9" s="105">
        <f>COUNTIF(AA9,"&gt;=1")</f>
        <v>0</v>
      </c>
      <c r="T9" s="22"/>
      <c r="U9" s="4">
        <f>COUNTIF(T9,"&gt;=1")</f>
        <v>0</v>
      </c>
      <c r="V9" s="4">
        <f>COUNTIF(Q9,"&gt;="&amp;AE46)</f>
        <v>0</v>
      </c>
      <c r="W9" s="4">
        <f>SUM(V9+U9)</f>
        <v>0</v>
      </c>
      <c r="X9" s="108"/>
      <c r="Y9" s="14">
        <f>COUNTIF(X9,"&gt;=1")</f>
        <v>0</v>
      </c>
      <c r="Z9" s="14">
        <f>COUNTIF(Q9,"&gt;="&amp;Q46)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5019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>
        <v>1</v>
      </c>
      <c r="K10" s="14">
        <f t="shared" si="4"/>
        <v>1</v>
      </c>
      <c r="L10" s="14">
        <f>COUNTIF(C10,"&gt;="&amp;C44)</f>
        <v>1</v>
      </c>
      <c r="M10" s="14">
        <f t="shared" si="5"/>
        <v>2</v>
      </c>
      <c r="O10" s="89">
        <v>10</v>
      </c>
      <c r="P10" s="4" t="s">
        <v>32</v>
      </c>
      <c r="Q10" s="22">
        <v>2272</v>
      </c>
      <c r="R10" s="4">
        <f>COUNTIF(W10,"&gt;=1")</f>
        <v>1</v>
      </c>
      <c r="S10" s="105">
        <f>COUNTIF(AA10,"&gt;=1")</f>
        <v>0</v>
      </c>
      <c r="T10" s="22">
        <v>1</v>
      </c>
      <c r="U10" s="4">
        <f>COUNTIF(T10,"&gt;=1")</f>
        <v>1</v>
      </c>
      <c r="V10" s="4">
        <f>COUNTIF(Q10,"&gt;="&amp;AE41)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COUNTIF(Q10,"&gt;="&amp;Q41)</f>
        <v>0</v>
      </c>
      <c r="AA10" s="14">
        <f>SUM(Y10+Z10)</f>
        <v>0</v>
      </c>
    </row>
    <row r="11" spans="1:27" x14ac:dyDescent="0.2">
      <c r="A11" s="46">
        <v>11</v>
      </c>
      <c r="B11" s="4" t="s">
        <v>0</v>
      </c>
      <c r="C11" s="22">
        <v>737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2" t="s">
        <v>41</v>
      </c>
      <c r="Q11" s="22">
        <v>2256</v>
      </c>
      <c r="R11" s="4">
        <f>COUNTIF(W11,"&gt;=1")</f>
        <v>1</v>
      </c>
      <c r="S11" s="105">
        <f>COUNTIF(AA11,"&gt;=1")</f>
        <v>1</v>
      </c>
      <c r="T11" s="22">
        <v>1</v>
      </c>
      <c r="U11" s="4">
        <f>COUNTIF(T11,"&gt;=1")</f>
        <v>1</v>
      </c>
      <c r="V11" s="4">
        <f>COUNTIF(Q11,"&gt;="&amp;AE39)</f>
        <v>0</v>
      </c>
      <c r="W11" s="4">
        <f>SUM(V11+U11)</f>
        <v>1</v>
      </c>
      <c r="X11" s="108"/>
      <c r="Y11" s="14">
        <f>COUNTIF(X11,"&gt;=1")</f>
        <v>0</v>
      </c>
      <c r="Z11" s="14">
        <f>COUNTIF(Q11,"&gt;="&amp;Q39)</f>
        <v>1</v>
      </c>
      <c r="AA11" s="14">
        <f>SUM(Y11+Z11)</f>
        <v>1</v>
      </c>
    </row>
    <row r="12" spans="1:27" x14ac:dyDescent="0.2">
      <c r="A12" s="46">
        <v>12</v>
      </c>
      <c r="B12" s="4" t="s">
        <v>4</v>
      </c>
      <c r="C12" s="22">
        <v>762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96</v>
      </c>
      <c r="Q12" s="22">
        <v>2211</v>
      </c>
      <c r="R12" s="4">
        <f>COUNTIF(W12,"&gt;=1")</f>
        <v>1</v>
      </c>
      <c r="S12" s="105">
        <f>COUNTIF(AA12,"&gt;=1")</f>
        <v>1</v>
      </c>
      <c r="T12" s="22">
        <v>5</v>
      </c>
      <c r="U12" s="4">
        <f>COUNTIF(T12,"&gt;=1")</f>
        <v>1</v>
      </c>
      <c r="V12" s="4">
        <f>COUNTIF(Q12,"&gt;="&amp;AE39)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COUNTIF(Q12,"&gt;="&amp;Q39)</f>
        <v>1</v>
      </c>
      <c r="AA12" s="14">
        <f>SUM(Y12+Z12)</f>
        <v>1</v>
      </c>
    </row>
    <row r="13" spans="1:27" x14ac:dyDescent="0.2">
      <c r="A13" s="44">
        <v>13</v>
      </c>
      <c r="B13" s="4" t="s">
        <v>32</v>
      </c>
      <c r="C13" s="22">
        <v>2272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2192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2192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33</v>
      </c>
      <c r="Q14" s="22">
        <v>2156</v>
      </c>
      <c r="R14" s="4">
        <f>COUNTIF(W14,"&gt;=1")</f>
        <v>1</v>
      </c>
      <c r="S14" s="105">
        <f>COUNTIF(AA14,"&gt;=1")</f>
        <v>0</v>
      </c>
      <c r="T14" s="22">
        <v>1</v>
      </c>
      <c r="U14" s="4">
        <f>COUNTIF(T14,"&gt;=1")</f>
        <v>1</v>
      </c>
      <c r="V14" s="4">
        <f>COUNTIF(Q14,"&gt;="&amp;AE40)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COUNTIF(Q14,"&gt;="&amp;Q40)</f>
        <v>0</v>
      </c>
      <c r="AA14" s="14">
        <f>SUM(Y14+Z14)</f>
        <v>0</v>
      </c>
    </row>
    <row r="15" spans="1:27" x14ac:dyDescent="0.2">
      <c r="A15" s="46">
        <v>15</v>
      </c>
      <c r="B15" s="2" t="s">
        <v>10</v>
      </c>
      <c r="C15" s="22">
        <v>889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3</v>
      </c>
      <c r="Q15" s="22">
        <v>2152</v>
      </c>
      <c r="R15" s="4">
        <f>COUNTIF(W15,"&gt;=1")</f>
        <v>1</v>
      </c>
      <c r="S15" s="105">
        <f>COUNTIF(AA15,"&gt;=1")</f>
        <v>1</v>
      </c>
      <c r="T15" s="22">
        <v>1</v>
      </c>
      <c r="U15" s="4">
        <f>COUNTIF(T15,"&gt;=1")</f>
        <v>1</v>
      </c>
      <c r="V15" s="4">
        <f>COUNTIF(Q15,"&gt;="&amp;AE37)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COUNTIF(Q15,"&gt;="&amp;Q37)</f>
        <v>1</v>
      </c>
      <c r="AA15" s="14">
        <f>SUM(Y15+Z15)</f>
        <v>1</v>
      </c>
    </row>
    <row r="16" spans="1:27" x14ac:dyDescent="0.2">
      <c r="A16" s="44">
        <v>16</v>
      </c>
      <c r="B16" s="2" t="s">
        <v>41</v>
      </c>
      <c r="C16" s="22">
        <v>2256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2150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2211</v>
      </c>
      <c r="D17" s="4">
        <f t="shared" si="0"/>
        <v>1</v>
      </c>
      <c r="E17" s="105">
        <f t="shared" si="3"/>
        <v>0</v>
      </c>
      <c r="F17" s="22">
        <v>5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889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2156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861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611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38</v>
      </c>
      <c r="Q19" s="22">
        <v>783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COUNTIF(Q19,"&gt;="&amp;AE54)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COUNTIF(Q19,"&gt;="&amp;Q54)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702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4</v>
      </c>
      <c r="Q20" s="22">
        <v>762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COUNTIF(Q20,"&gt;="&amp;AE52)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COUNTIF(Q20,"&gt;="&amp;Q52)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440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4" t="s">
        <v>0</v>
      </c>
      <c r="Q21" s="22">
        <v>737</v>
      </c>
      <c r="R21" s="4">
        <f>COUNTIF(W21,"&gt;=1")</f>
        <v>0</v>
      </c>
      <c r="S21" s="105">
        <f>COUNTIF(AA21,"&gt;=1")</f>
        <v>0</v>
      </c>
      <c r="T21" s="22"/>
      <c r="U21" s="4">
        <f>COUNTIF(T21,"&gt;=1")</f>
        <v>0</v>
      </c>
      <c r="V21" s="4">
        <f>COUNTIF(Q21,"&gt;="&amp;AE54)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COUNTIF(Q21,"&gt;="&amp;Q54)</f>
        <v>0</v>
      </c>
      <c r="AA21" s="14">
        <f>SUM(Y21+Z21)</f>
        <v>0</v>
      </c>
    </row>
    <row r="22" spans="1:27" x14ac:dyDescent="0.2">
      <c r="A22" s="44">
        <v>22</v>
      </c>
      <c r="B22" s="2" t="s">
        <v>3</v>
      </c>
      <c r="C22" s="22">
        <v>2152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2" t="s">
        <v>97</v>
      </c>
      <c r="Q22" s="22">
        <v>734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COUNTIF(Q22,"&gt;="&amp;AE40)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COUNTIF(Q22,"&gt;="&amp;Q40)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615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53</v>
      </c>
      <c r="Q23" s="22">
        <v>702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COUNTIF(Q23,"&gt;="&amp;AE47)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COUNTIF(Q23,"&gt;="&amp;Q47)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2150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2" t="s">
        <v>12</v>
      </c>
      <c r="Q24" s="22">
        <v>665</v>
      </c>
      <c r="R24" s="4">
        <f>COUNTIF(W24,"&gt;=1")</f>
        <v>0</v>
      </c>
      <c r="S24" s="105">
        <f>COUNTIF(AA24,"&gt;=1")</f>
        <v>0</v>
      </c>
      <c r="T24" s="22"/>
      <c r="U24" s="4">
        <f>COUNTIF(T24,"&gt;=1")</f>
        <v>0</v>
      </c>
      <c r="V24" s="4">
        <f>COUNTIF(Q24,"&gt;="&amp;AE40)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COUNTIF(Q24,"&gt;="&amp;Q40)</f>
        <v>0</v>
      </c>
      <c r="AA24" s="14">
        <f>SUM(Y24+Z24)</f>
        <v>0</v>
      </c>
    </row>
    <row r="25" spans="1:27" x14ac:dyDescent="0.2">
      <c r="A25" s="44">
        <v>25</v>
      </c>
      <c r="B25" s="2" t="s">
        <v>61</v>
      </c>
      <c r="C25" s="22">
        <v>649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4" t="s">
        <v>51</v>
      </c>
      <c r="Q25" s="22">
        <v>664</v>
      </c>
      <c r="R25" s="4">
        <f>COUNTIF(W25,"&gt;=1")</f>
        <v>0</v>
      </c>
      <c r="S25" s="105">
        <f>COUNTIF(AA25,"&gt;=1")</f>
        <v>1</v>
      </c>
      <c r="T25" s="22"/>
      <c r="U25" s="4">
        <f>COUNTIF(T25,"&gt;=1")</f>
        <v>0</v>
      </c>
      <c r="V25" s="4">
        <f>COUNTIF(Q25,"&gt;="&amp;AE36)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COUNTIF(Q25,"&gt;="&amp;Q36)</f>
        <v>1</v>
      </c>
      <c r="AA25" s="14">
        <f>SUM(Y25+Z25)</f>
        <v>1</v>
      </c>
    </row>
    <row r="26" spans="1:27" x14ac:dyDescent="0.2">
      <c r="A26" s="46">
        <v>26</v>
      </c>
      <c r="B26" s="2" t="s">
        <v>97</v>
      </c>
      <c r="C26" s="22">
        <v>734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2" t="s">
        <v>61</v>
      </c>
      <c r="Q26" s="22">
        <v>649</v>
      </c>
      <c r="R26" s="4">
        <f>COUNTIF(W26,"&gt;=1")</f>
        <v>0</v>
      </c>
      <c r="S26" s="105">
        <f>COUNTIF(AA26,"&gt;=1")</f>
        <v>0</v>
      </c>
      <c r="T26" s="22"/>
      <c r="U26" s="4">
        <f>COUNTIF(T26,"&gt;=1")</f>
        <v>0</v>
      </c>
      <c r="V26" s="4">
        <f>COUNTIF(Q26,"&gt;="&amp;AE45)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COUNTIF(Q26,"&gt;="&amp;Q45)</f>
        <v>0</v>
      </c>
      <c r="AA26" s="14">
        <f>SUM(Y26+Z26)</f>
        <v>0</v>
      </c>
    </row>
    <row r="27" spans="1:27" x14ac:dyDescent="0.2">
      <c r="A27" s="46">
        <v>27</v>
      </c>
      <c r="B27" s="2" t="s">
        <v>59</v>
      </c>
      <c r="C27" s="22">
        <v>562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35</v>
      </c>
      <c r="Q27" s="22">
        <v>616</v>
      </c>
      <c r="R27" s="4">
        <f>COUNTIF(W27,"&gt;=1")</f>
        <v>0</v>
      </c>
      <c r="S27" s="105">
        <f>COUNTIF(AA27,"&gt;=1")</f>
        <v>1</v>
      </c>
      <c r="T27" s="22"/>
      <c r="U27" s="4">
        <f>COUNTIF(T27,"&gt;=1")</f>
        <v>0</v>
      </c>
      <c r="V27" s="4">
        <f>COUNTIF(Q27,"&gt;="&amp;AE39)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COUNTIF(Q27,"&gt;="&amp;Q39)</f>
        <v>1</v>
      </c>
      <c r="AA27" s="14">
        <f>SUM(Y27+Z27)</f>
        <v>1</v>
      </c>
    </row>
    <row r="28" spans="1:27" x14ac:dyDescent="0.2">
      <c r="A28" s="44">
        <v>28</v>
      </c>
      <c r="B28" s="2" t="s">
        <v>12</v>
      </c>
      <c r="C28" s="22">
        <v>665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52</v>
      </c>
      <c r="Q28" s="22">
        <v>615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COUNTIF(Q28,"&gt;="&amp;AE49)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COUNTIF(Q28,"&gt;="&amp;Q49)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559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27</v>
      </c>
      <c r="Q29" s="22">
        <v>611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COUNTIF(Q29,"&gt;="&amp;AE54)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COUNTIF(Q29,"&gt;="&amp;Q54)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861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59</v>
      </c>
      <c r="Q30" s="22">
        <v>562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COUNTIF(Q30,"&gt;="&amp;AE47)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COUNTIF(Q30,"&gt;="&amp;Q47)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486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34</v>
      </c>
      <c r="Q31" s="22">
        <v>559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COUNTIF(Q31,"&gt;="&amp;AE46)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COUNTIF(Q31,"&gt;="&amp;Q46)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616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2" t="s">
        <v>62</v>
      </c>
      <c r="Q32" s="22">
        <v>486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COUNTIF(Q32,"&gt;="&amp;AE45)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COUNTIF(Q32,"&gt;="&amp;Q45)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664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4" t="s">
        <v>63</v>
      </c>
      <c r="Q33" s="22">
        <v>477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COUNTIF(Q33,"&gt;="&amp;AE43)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COUNTIF(Q33,"&gt;="&amp;Q43)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477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440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399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399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>COUNTIF(W36,"&gt;=1")</f>
        <v>0</v>
      </c>
      <c r="S36" s="105">
        <f>COUNTIF(AA36,"&gt;=1")</f>
        <v>0</v>
      </c>
      <c r="T36" s="22"/>
      <c r="U36" s="4">
        <f>COUNTIF(T36,"&gt;=1")</f>
        <v>0</v>
      </c>
      <c r="V36" s="4">
        <f>COUNTIF(Q36,"&gt;="&amp;AE44)</f>
        <v>0</v>
      </c>
      <c r="W36" s="4">
        <f>SUM(V36+U36)</f>
        <v>0</v>
      </c>
      <c r="X36" s="108"/>
      <c r="Y36" s="14">
        <f>COUNTIF(X36,"&gt;=1")</f>
        <v>0</v>
      </c>
      <c r="Z36" s="14">
        <f>COUNTIF(Q36,"&gt;="&amp;Q44)</f>
        <v>0</v>
      </c>
      <c r="AA36" s="14">
        <f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>COUNTIF(W37,"&gt;=1")</f>
        <v>0</v>
      </c>
      <c r="S37" s="105">
        <f>COUNTIF(AA37,"&gt;=1")</f>
        <v>0</v>
      </c>
      <c r="T37" s="22"/>
      <c r="U37" s="4">
        <f>COUNTIF(T37,"&gt;=1")</f>
        <v>0</v>
      </c>
      <c r="V37" s="4">
        <f>COUNTIF(Q37,"&gt;="&amp;AE44)</f>
        <v>0</v>
      </c>
      <c r="W37" s="4">
        <f>SUM(V37+U37)</f>
        <v>0</v>
      </c>
      <c r="X37" s="108"/>
      <c r="Y37" s="14">
        <f>COUNTIF(X37,"&gt;=1")</f>
        <v>0</v>
      </c>
      <c r="Z37" s="14">
        <f>COUNTIF(Q37,"&gt;="&amp;Q44)</f>
        <v>0</v>
      </c>
      <c r="AA37" s="14">
        <f>SUM(Y37+Z37)</f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>COUNTIF(W38,"&gt;=1")</f>
        <v>0</v>
      </c>
      <c r="S38" s="105">
        <f>COUNTIF(AA38,"&gt;=1")</f>
        <v>0</v>
      </c>
      <c r="T38" s="22"/>
      <c r="U38" s="4">
        <f>COUNTIF(T38,"&gt;=1")</f>
        <v>0</v>
      </c>
      <c r="V38" s="4">
        <f>COUNTIF(Q38,"&gt;="&amp;AE44)</f>
        <v>0</v>
      </c>
      <c r="W38" s="4">
        <f>SUM(V38+U38)</f>
        <v>0</v>
      </c>
      <c r="X38" s="108"/>
      <c r="Y38" s="14">
        <f>COUNTIF(X38,"&gt;=1")</f>
        <v>0</v>
      </c>
      <c r="Z38" s="14">
        <f>COUNTIF(Q38,"&gt;="&amp;Q44)</f>
        <v>0</v>
      </c>
      <c r="AA38" s="14">
        <f>SUM(Y38+Z38)</f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>COUNTIF(W39,"&gt;=1")</f>
        <v>0</v>
      </c>
      <c r="S39" s="105">
        <f>COUNTIF(AA39,"&gt;=1")</f>
        <v>0</v>
      </c>
      <c r="T39" s="22"/>
      <c r="U39" s="4">
        <f>COUNTIF(T39,"&gt;=1")</f>
        <v>0</v>
      </c>
      <c r="V39" s="4">
        <f>COUNTIF(Q39,"&gt;="&amp;AE44)</f>
        <v>0</v>
      </c>
      <c r="W39" s="4">
        <f>SUM(V39+U39)</f>
        <v>0</v>
      </c>
      <c r="X39" s="108"/>
      <c r="Y39" s="14">
        <f>COUNTIF(X39,"&gt;=1")</f>
        <v>0</v>
      </c>
      <c r="Z39" s="14">
        <f>COUNTIF(Q39,"&gt;="&amp;Q44)</f>
        <v>0</v>
      </c>
      <c r="AA39" s="14">
        <f>SUM(Y39+Z39)</f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4100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A39">
    <sortCondition descending="1" ref="X1:X39"/>
    <sortCondition descending="1" ref="Q1:Q39"/>
    <sortCondition descending="1" ref="T1:T39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zoomScaleNormal="100" workbookViewId="0">
      <selection activeCell="H10" sqref="H10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8.7109375" style="32" customWidth="1"/>
    <col min="8" max="11" width="5.7109375" style="12" customWidth="1"/>
    <col min="12" max="12" width="14.42578125" style="12" customWidth="1"/>
    <col min="13" max="16" width="5.7109375" style="12" customWidth="1"/>
    <col min="17" max="19" width="3.7109375" style="12" customWidth="1"/>
    <col min="20" max="20" width="3.28515625" style="12" customWidth="1"/>
    <col min="21" max="21" width="3.7109375" style="12" customWidth="1"/>
    <col min="22" max="22" width="2.28515625" style="12" customWidth="1"/>
    <col min="23" max="16384" width="24" style="12"/>
  </cols>
  <sheetData>
    <row r="1" spans="1:13" ht="16.5" customHeight="1" x14ac:dyDescent="0.25">
      <c r="A1" s="11">
        <v>1000</v>
      </c>
      <c r="B1" s="20">
        <v>1</v>
      </c>
      <c r="C1" s="84" t="str">
        <f>Picks!M309</f>
        <v>Bugs Yum!</v>
      </c>
      <c r="D1" s="38">
        <f>Picks!N309</f>
        <v>6</v>
      </c>
      <c r="E1" s="57">
        <f>Picks!O309</f>
        <v>3</v>
      </c>
      <c r="F1" s="35">
        <f>Picks!N319</f>
        <v>23092</v>
      </c>
      <c r="G1" s="99">
        <v>25</v>
      </c>
      <c r="H1" s="66"/>
      <c r="I1" s="66"/>
      <c r="J1" s="66"/>
      <c r="K1" s="66"/>
    </row>
    <row r="2" spans="1:13" ht="16.5" customHeight="1" x14ac:dyDescent="0.25">
      <c r="A2" s="11">
        <v>500</v>
      </c>
      <c r="B2" s="20">
        <v>2</v>
      </c>
      <c r="C2" s="84" t="str">
        <f>Picks!I29</f>
        <v>Autodraft</v>
      </c>
      <c r="D2" s="38">
        <f>Picks!J29</f>
        <v>6</v>
      </c>
      <c r="E2" s="57">
        <f>Picks!K29</f>
        <v>3</v>
      </c>
      <c r="F2" s="35">
        <f>Picks!J39</f>
        <v>23079</v>
      </c>
      <c r="G2" s="99">
        <v>25</v>
      </c>
      <c r="H2" s="66"/>
      <c r="I2" s="66"/>
      <c r="J2" s="66"/>
      <c r="K2" s="66"/>
    </row>
    <row r="3" spans="1:13" ht="16.5" customHeight="1" x14ac:dyDescent="0.25">
      <c r="A3" s="11">
        <v>300</v>
      </c>
      <c r="B3" s="20">
        <v>3</v>
      </c>
      <c r="C3" s="20" t="str">
        <f>Picks!A225</f>
        <v>Vegas Baby</v>
      </c>
      <c r="D3" s="39">
        <f>Picks!B225</f>
        <v>6</v>
      </c>
      <c r="E3" s="58">
        <f>Picks!C225</f>
        <v>3</v>
      </c>
      <c r="F3" s="52">
        <f>Picks!B235</f>
        <v>22865</v>
      </c>
      <c r="G3" s="99">
        <v>25</v>
      </c>
      <c r="H3" s="66"/>
      <c r="I3" s="66"/>
      <c r="J3" s="66"/>
      <c r="K3" s="66"/>
      <c r="L3" s="65"/>
    </row>
    <row r="4" spans="1:13" ht="16.5" customHeight="1" x14ac:dyDescent="0.2">
      <c r="A4" s="11">
        <v>150</v>
      </c>
      <c r="B4" s="20">
        <v>4</v>
      </c>
      <c r="C4" s="84" t="str">
        <f>Picks!A57</f>
        <v>Loca</v>
      </c>
      <c r="D4" s="38">
        <f>Picks!B57</f>
        <v>7</v>
      </c>
      <c r="E4" s="57">
        <f>Picks!C57</f>
        <v>2</v>
      </c>
      <c r="F4" s="35">
        <f>Picks!B67</f>
        <v>21921</v>
      </c>
      <c r="G4" s="99">
        <v>25</v>
      </c>
      <c r="L4" s="53"/>
    </row>
    <row r="5" spans="1:13" ht="16.5" customHeight="1" x14ac:dyDescent="0.2">
      <c r="A5" s="11">
        <v>125</v>
      </c>
      <c r="B5" s="20">
        <v>5</v>
      </c>
      <c r="C5" s="84" t="str">
        <f>Picks!E281</f>
        <v>Gashole</v>
      </c>
      <c r="D5" s="38">
        <f>Picks!F281</f>
        <v>7</v>
      </c>
      <c r="E5" s="57">
        <f>Picks!G281</f>
        <v>2</v>
      </c>
      <c r="F5" s="35">
        <f>Picks!F291</f>
        <v>21879</v>
      </c>
      <c r="G5" s="99">
        <v>25</v>
      </c>
    </row>
    <row r="6" spans="1:13" ht="16.5" customHeight="1" x14ac:dyDescent="0.2">
      <c r="A6" s="11">
        <v>100</v>
      </c>
      <c r="B6" s="20">
        <v>6</v>
      </c>
      <c r="C6" s="84" t="str">
        <f>Picks!I295</f>
        <v>Mom's Taxi</v>
      </c>
      <c r="D6" s="38">
        <f>Picks!J295</f>
        <v>7</v>
      </c>
      <c r="E6" s="57">
        <f>Picks!K295</f>
        <v>2</v>
      </c>
      <c r="F6" s="35">
        <f>Picks!J305</f>
        <v>21776</v>
      </c>
      <c r="G6" s="99">
        <v>25</v>
      </c>
      <c r="H6" s="102" t="s">
        <v>155</v>
      </c>
      <c r="L6" s="102"/>
    </row>
    <row r="7" spans="1:13" ht="16.5" customHeight="1" x14ac:dyDescent="0.2">
      <c r="A7" s="11">
        <v>75</v>
      </c>
      <c r="B7" s="20">
        <v>7</v>
      </c>
      <c r="C7" s="84" t="str">
        <f>Picks!E309</f>
        <v>Destroyer</v>
      </c>
      <c r="D7" s="38">
        <f>Picks!F309</f>
        <v>7</v>
      </c>
      <c r="E7" s="57">
        <f>Picks!G309</f>
        <v>2</v>
      </c>
      <c r="F7" s="35">
        <f>Picks!F319</f>
        <v>21695</v>
      </c>
      <c r="G7" s="99">
        <v>25</v>
      </c>
      <c r="H7" s="53" t="s">
        <v>160</v>
      </c>
      <c r="L7" s="53"/>
    </row>
    <row r="8" spans="1:13" ht="16.5" customHeight="1" x14ac:dyDescent="0.2">
      <c r="A8" s="49">
        <v>50</v>
      </c>
      <c r="B8" s="20">
        <v>8</v>
      </c>
      <c r="C8" s="84" t="str">
        <f>Picks!M127</f>
        <v>Chicken Dinner</v>
      </c>
      <c r="D8" s="38">
        <f>Picks!N127</f>
        <v>5</v>
      </c>
      <c r="E8" s="57">
        <f>Picks!O127</f>
        <v>3</v>
      </c>
      <c r="F8" s="35">
        <f>Picks!N137</f>
        <v>21693</v>
      </c>
      <c r="G8" s="99">
        <v>25</v>
      </c>
    </row>
    <row r="9" spans="1:13" ht="16.5" customHeight="1" x14ac:dyDescent="0.2">
      <c r="A9" s="11">
        <v>25</v>
      </c>
      <c r="B9" s="20">
        <v>9</v>
      </c>
      <c r="C9" s="84" t="str">
        <f>Picks!I141</f>
        <v>Duke &amp; Opa</v>
      </c>
      <c r="D9" s="38">
        <f>Picks!J141</f>
        <v>5</v>
      </c>
      <c r="E9" s="57">
        <f>Picks!K141</f>
        <v>3</v>
      </c>
      <c r="F9" s="35">
        <f>Picks!J151</f>
        <v>21521</v>
      </c>
      <c r="G9" s="99">
        <v>25</v>
      </c>
    </row>
    <row r="10" spans="1:13" ht="16.5" customHeight="1" x14ac:dyDescent="0.2">
      <c r="A10" s="11">
        <v>25</v>
      </c>
      <c r="B10" s="20">
        <v>10</v>
      </c>
      <c r="C10" s="84" t="str">
        <f>Picks!A15</f>
        <v>Paranoid</v>
      </c>
      <c r="D10" s="38">
        <f>Picks!B15</f>
        <v>5</v>
      </c>
      <c r="E10" s="57">
        <f>Picks!C15</f>
        <v>3</v>
      </c>
      <c r="F10" s="35">
        <f>Picks!B25</f>
        <v>21344</v>
      </c>
      <c r="G10" s="99">
        <v>25</v>
      </c>
      <c r="H10" s="69"/>
      <c r="M10" s="69"/>
    </row>
    <row r="11" spans="1:13" ht="16.5" customHeight="1" x14ac:dyDescent="0.2">
      <c r="B11" s="20">
        <v>11</v>
      </c>
      <c r="C11" s="84" t="str">
        <f>Picks!I127</f>
        <v>Brantley &amp; Opa</v>
      </c>
      <c r="D11" s="38">
        <f>Picks!J127</f>
        <v>5</v>
      </c>
      <c r="E11" s="57">
        <f>Picks!K127</f>
        <v>3</v>
      </c>
      <c r="F11" s="35">
        <f>Picks!J137</f>
        <v>21340</v>
      </c>
      <c r="G11" s="99">
        <v>25</v>
      </c>
    </row>
    <row r="12" spans="1:13" ht="16.5" customHeight="1" x14ac:dyDescent="0.2">
      <c r="B12" s="20">
        <v>12</v>
      </c>
      <c r="C12" s="84" t="str">
        <f>Picks!M43</f>
        <v>Bird Flipper</v>
      </c>
      <c r="D12" s="38">
        <f>Picks!N43</f>
        <v>6</v>
      </c>
      <c r="E12" s="57">
        <f>Picks!O43</f>
        <v>2</v>
      </c>
      <c r="F12" s="35">
        <f>Picks!N53</f>
        <v>20630</v>
      </c>
      <c r="G12" s="99">
        <v>25</v>
      </c>
    </row>
    <row r="13" spans="1:13" ht="16.5" customHeight="1" x14ac:dyDescent="0.2">
      <c r="A13" s="11">
        <v>25</v>
      </c>
      <c r="B13" s="20">
        <v>13</v>
      </c>
      <c r="C13" s="20" t="str">
        <f>Picks!E225</f>
        <v>Gaylene</v>
      </c>
      <c r="D13" s="39">
        <f>Picks!F225</f>
        <v>6</v>
      </c>
      <c r="E13" s="58">
        <f>Picks!G225</f>
        <v>2</v>
      </c>
      <c r="F13" s="52">
        <f>Picks!F235</f>
        <v>20516</v>
      </c>
      <c r="G13" s="99">
        <v>25</v>
      </c>
    </row>
    <row r="14" spans="1:13" ht="16.5" customHeight="1" x14ac:dyDescent="0.2">
      <c r="B14" s="20">
        <v>14</v>
      </c>
      <c r="C14" s="84" t="str">
        <f>Picks!E29</f>
        <v>Go Habs Go</v>
      </c>
      <c r="D14" s="38">
        <f>Picks!F29</f>
        <v>6</v>
      </c>
      <c r="E14" s="57">
        <f>Picks!G29</f>
        <v>2</v>
      </c>
      <c r="F14" s="35">
        <f>Picks!F39</f>
        <v>20456</v>
      </c>
      <c r="G14" s="99">
        <v>25</v>
      </c>
    </row>
    <row r="15" spans="1:13" ht="16.5" customHeight="1" x14ac:dyDescent="0.2">
      <c r="B15" s="20">
        <v>15</v>
      </c>
      <c r="C15" s="84" t="str">
        <f>Picks!M267</f>
        <v>The Wolf</v>
      </c>
      <c r="D15" s="38">
        <f>Picks!N267</f>
        <v>6</v>
      </c>
      <c r="E15" s="57">
        <f>Picks!O267</f>
        <v>2</v>
      </c>
      <c r="F15" s="35">
        <f>Picks!N277</f>
        <v>20386</v>
      </c>
      <c r="G15" s="99">
        <v>25</v>
      </c>
    </row>
    <row r="16" spans="1:13" ht="16.5" customHeight="1" x14ac:dyDescent="0.2">
      <c r="B16" s="20">
        <v>16</v>
      </c>
      <c r="C16" s="20" t="str">
        <f>Picks!M197</f>
        <v>Cross 76</v>
      </c>
      <c r="D16" s="39">
        <f>Picks!N197</f>
        <v>6</v>
      </c>
      <c r="E16" s="58">
        <f>Picks!O197</f>
        <v>2</v>
      </c>
      <c r="F16" s="35">
        <f>Picks!N207</f>
        <v>20380</v>
      </c>
      <c r="G16" s="99">
        <v>25</v>
      </c>
      <c r="H16" s="69"/>
      <c r="L16" s="41"/>
      <c r="M16" s="69"/>
    </row>
    <row r="17" spans="1:13" ht="16.5" customHeight="1" x14ac:dyDescent="0.2">
      <c r="B17" s="20">
        <v>17</v>
      </c>
      <c r="C17" s="20" t="str">
        <f>Picks!M211</f>
        <v>TNT Racing #4</v>
      </c>
      <c r="D17" s="39">
        <f>Picks!N211</f>
        <v>6</v>
      </c>
      <c r="E17" s="58">
        <f>Picks!O211</f>
        <v>2</v>
      </c>
      <c r="F17" s="35">
        <f>Picks!N221</f>
        <v>20370</v>
      </c>
      <c r="G17" s="99">
        <v>25</v>
      </c>
      <c r="H17" s="69"/>
      <c r="M17" s="69"/>
    </row>
    <row r="18" spans="1:13" ht="16.5" customHeight="1" x14ac:dyDescent="0.2">
      <c r="B18" s="20">
        <v>18</v>
      </c>
      <c r="C18" s="84" t="str">
        <f>Picks!A281</f>
        <v>Unsafe at any Speed</v>
      </c>
      <c r="D18" s="38">
        <f>Picks!B281</f>
        <v>6</v>
      </c>
      <c r="E18" s="57">
        <f>Picks!C281</f>
        <v>2</v>
      </c>
      <c r="F18" s="35">
        <f>Picks!B291</f>
        <v>20334</v>
      </c>
      <c r="G18" s="99">
        <v>25</v>
      </c>
      <c r="H18" s="69"/>
      <c r="M18" s="69"/>
    </row>
    <row r="19" spans="1:13" ht="16.5" customHeight="1" x14ac:dyDescent="0.2">
      <c r="B19" s="20">
        <v>19</v>
      </c>
      <c r="C19" s="84" t="str">
        <f>Picks!I267</f>
        <v>The Gimp</v>
      </c>
      <c r="D19" s="38">
        <f>Picks!J267</f>
        <v>6</v>
      </c>
      <c r="E19" s="57">
        <f>Picks!K267</f>
        <v>2</v>
      </c>
      <c r="F19" s="35">
        <f>Picks!J277</f>
        <v>20256</v>
      </c>
      <c r="G19" s="99">
        <v>25</v>
      </c>
    </row>
    <row r="20" spans="1:13" ht="16.5" customHeight="1" x14ac:dyDescent="0.2">
      <c r="B20" s="20">
        <v>20</v>
      </c>
      <c r="C20" s="84" t="str">
        <f>Picks!A141</f>
        <v>Corky</v>
      </c>
      <c r="D20" s="38">
        <f>Picks!B141</f>
        <v>6</v>
      </c>
      <c r="E20" s="57">
        <f>Picks!C141</f>
        <v>2</v>
      </c>
      <c r="F20" s="35">
        <f>Picks!B151</f>
        <v>20194</v>
      </c>
      <c r="G20" s="99">
        <v>25</v>
      </c>
    </row>
    <row r="21" spans="1:13" ht="16.5" customHeight="1" x14ac:dyDescent="0.2">
      <c r="B21" s="20">
        <v>21</v>
      </c>
      <c r="C21" s="84" t="str">
        <f>Picks!A239</f>
        <v>IROC "Z"</v>
      </c>
      <c r="D21" s="38">
        <f>Picks!B239</f>
        <v>6</v>
      </c>
      <c r="E21" s="57">
        <f>Picks!C239</f>
        <v>2</v>
      </c>
      <c r="F21" s="35">
        <f>Picks!B249</f>
        <v>20157</v>
      </c>
      <c r="G21" s="99">
        <v>25</v>
      </c>
    </row>
    <row r="22" spans="1:13" ht="16.5" customHeight="1" x14ac:dyDescent="0.2">
      <c r="A22" s="11">
        <v>25</v>
      </c>
      <c r="B22" s="20">
        <v>22</v>
      </c>
      <c r="C22" s="84" t="str">
        <f>Picks!A29</f>
        <v>Nascar Junkie</v>
      </c>
      <c r="D22" s="38">
        <f>Picks!B29</f>
        <v>6</v>
      </c>
      <c r="E22" s="57">
        <f>Picks!C29</f>
        <v>2</v>
      </c>
      <c r="F22" s="35">
        <f>Picks!B39</f>
        <v>20021</v>
      </c>
      <c r="G22" s="99">
        <v>25</v>
      </c>
    </row>
    <row r="23" spans="1:13" ht="16.5" customHeight="1" x14ac:dyDescent="0.2">
      <c r="B23" s="20">
        <v>23</v>
      </c>
      <c r="C23" s="84" t="str">
        <f>Picks!A169</f>
        <v>MJW #1</v>
      </c>
      <c r="D23" s="38">
        <f>Picks!B169</f>
        <v>5</v>
      </c>
      <c r="E23" s="57">
        <f>Picks!C169</f>
        <v>2</v>
      </c>
      <c r="F23" s="35">
        <f>Picks!B179</f>
        <v>19182</v>
      </c>
      <c r="G23" s="99">
        <v>25</v>
      </c>
    </row>
    <row r="24" spans="1:13" ht="16.5" customHeight="1" x14ac:dyDescent="0.2">
      <c r="B24" s="20">
        <v>24</v>
      </c>
      <c r="C24" s="84" t="str">
        <f>Picks!A113</f>
        <v>Shed Trannies</v>
      </c>
      <c r="D24" s="38">
        <f>Picks!B113</f>
        <v>5</v>
      </c>
      <c r="E24" s="57">
        <f>Picks!C113</f>
        <v>2</v>
      </c>
      <c r="F24" s="35">
        <f>Picks!B123</f>
        <v>19160</v>
      </c>
      <c r="G24" s="99">
        <v>25</v>
      </c>
    </row>
    <row r="25" spans="1:13" ht="16.5" customHeight="1" x14ac:dyDescent="0.2">
      <c r="B25" s="20">
        <v>25</v>
      </c>
      <c r="C25" s="84" t="str">
        <f>Picks!I113</f>
        <v>Mopar 10</v>
      </c>
      <c r="D25" s="38">
        <f>Picks!J113</f>
        <v>5</v>
      </c>
      <c r="E25" s="57">
        <f>Picks!K113</f>
        <v>2</v>
      </c>
      <c r="F25" s="35">
        <f>Picks!J123</f>
        <v>19116</v>
      </c>
      <c r="G25" s="99">
        <v>25</v>
      </c>
      <c r="L25" s="70"/>
    </row>
    <row r="26" spans="1:13" ht="16.5" customHeight="1" x14ac:dyDescent="0.2">
      <c r="B26" s="20">
        <v>26</v>
      </c>
      <c r="C26" s="84" t="str">
        <f>Picks!E169</f>
        <v>MJW #2</v>
      </c>
      <c r="D26" s="38">
        <f>Picks!F169</f>
        <v>5</v>
      </c>
      <c r="E26" s="57">
        <f>Picks!G169</f>
        <v>2</v>
      </c>
      <c r="F26" s="35">
        <f>Picks!F179</f>
        <v>19077</v>
      </c>
      <c r="G26" s="99">
        <v>25</v>
      </c>
    </row>
    <row r="27" spans="1:13" ht="16.5" customHeight="1" x14ac:dyDescent="0.2">
      <c r="B27" s="20">
        <v>27</v>
      </c>
      <c r="C27" s="84" t="str">
        <f>Picks!M295</f>
        <v>Grip It &amp; Rip It</v>
      </c>
      <c r="D27" s="38">
        <f>Picks!N295</f>
        <v>5</v>
      </c>
      <c r="E27" s="57">
        <f>Picks!O295</f>
        <v>2</v>
      </c>
      <c r="F27" s="35">
        <f>Picks!N305</f>
        <v>19061</v>
      </c>
      <c r="G27" s="99">
        <v>25</v>
      </c>
    </row>
    <row r="28" spans="1:13" ht="16.5" customHeight="1" x14ac:dyDescent="0.2">
      <c r="B28" s="20">
        <v>28</v>
      </c>
      <c r="C28" s="20" t="str">
        <f>Picks!M225</f>
        <v>Dale #1</v>
      </c>
      <c r="D28" s="39">
        <f>Picks!N225</f>
        <v>5</v>
      </c>
      <c r="E28" s="58">
        <f>Picks!O225</f>
        <v>2</v>
      </c>
      <c r="F28" s="52">
        <f>Picks!N235</f>
        <v>19012</v>
      </c>
      <c r="G28" s="99">
        <v>25</v>
      </c>
    </row>
    <row r="29" spans="1:13" ht="16.5" customHeight="1" x14ac:dyDescent="0.2">
      <c r="B29" s="20">
        <v>29</v>
      </c>
      <c r="C29" s="84" t="str">
        <f>Picks!A351</f>
        <v>Need for Speed</v>
      </c>
      <c r="D29" s="96">
        <f>Picks!B351</f>
        <v>5</v>
      </c>
      <c r="E29" s="57">
        <f>Picks!C351</f>
        <v>2</v>
      </c>
      <c r="F29" s="35">
        <f>Picks!B361</f>
        <v>19006</v>
      </c>
      <c r="G29" s="99">
        <v>25</v>
      </c>
    </row>
    <row r="30" spans="1:13" ht="16.5" customHeight="1" x14ac:dyDescent="0.2">
      <c r="B30" s="20">
        <v>30</v>
      </c>
      <c r="C30" s="84" t="str">
        <f>Picks!I43</f>
        <v>Domestic Godess</v>
      </c>
      <c r="D30" s="38">
        <f>Picks!J43</f>
        <v>5</v>
      </c>
      <c r="E30" s="57">
        <f>Picks!K43</f>
        <v>2</v>
      </c>
      <c r="F30" s="35">
        <f>Picks!J53</f>
        <v>18995</v>
      </c>
      <c r="G30" s="99">
        <v>25</v>
      </c>
      <c r="H30" s="41"/>
      <c r="M30" s="41"/>
    </row>
    <row r="31" spans="1:13" ht="16.5" customHeight="1" x14ac:dyDescent="0.2">
      <c r="B31" s="20">
        <v>31</v>
      </c>
      <c r="C31" s="84" t="str">
        <f>Picks!A71</f>
        <v>T &amp; C</v>
      </c>
      <c r="D31" s="38">
        <f>Picks!B71</f>
        <v>5</v>
      </c>
      <c r="E31" s="57">
        <f>Picks!C71</f>
        <v>2</v>
      </c>
      <c r="F31" s="35">
        <f>Picks!B81</f>
        <v>18981</v>
      </c>
      <c r="G31" s="99">
        <v>25</v>
      </c>
    </row>
    <row r="32" spans="1:13" ht="16.5" customHeight="1" x14ac:dyDescent="0.2">
      <c r="B32" s="20">
        <v>32</v>
      </c>
      <c r="C32" s="84" t="str">
        <f>Picks!A295</f>
        <v>Suzuki</v>
      </c>
      <c r="D32" s="38">
        <f>Picks!B295</f>
        <v>5</v>
      </c>
      <c r="E32" s="57">
        <f>Picks!C295</f>
        <v>2</v>
      </c>
      <c r="F32" s="35">
        <f>Picks!B305</f>
        <v>18883</v>
      </c>
      <c r="G32" s="99">
        <v>25</v>
      </c>
    </row>
    <row r="33" spans="1:13" ht="16.5" customHeight="1" x14ac:dyDescent="0.2">
      <c r="A33" s="11">
        <v>25</v>
      </c>
      <c r="B33" s="20">
        <v>33</v>
      </c>
      <c r="C33" s="84" t="str">
        <f>Picks!M15</f>
        <v>Technical Ecstasy</v>
      </c>
      <c r="D33" s="38">
        <f>Picks!N15</f>
        <v>5</v>
      </c>
      <c r="E33" s="57">
        <f>Picks!O15</f>
        <v>2</v>
      </c>
      <c r="F33" s="35">
        <f>Picks!N25</f>
        <v>18867</v>
      </c>
      <c r="G33" s="99">
        <v>25</v>
      </c>
    </row>
    <row r="34" spans="1:13" ht="16.5" customHeight="1" x14ac:dyDescent="0.2">
      <c r="B34" s="20">
        <v>34</v>
      </c>
      <c r="C34" s="84" t="str">
        <f>Picks!A183</f>
        <v>Lockpicker</v>
      </c>
      <c r="D34" s="38">
        <f>Picks!B183</f>
        <v>5</v>
      </c>
      <c r="E34" s="57">
        <f>Picks!C183</f>
        <v>2</v>
      </c>
      <c r="F34" s="35">
        <f>Picks!B193</f>
        <v>18795</v>
      </c>
      <c r="G34" s="99">
        <v>25</v>
      </c>
    </row>
    <row r="35" spans="1:13" ht="16.5" customHeight="1" x14ac:dyDescent="0.2">
      <c r="B35" s="20">
        <v>35</v>
      </c>
      <c r="C35" s="84" t="str">
        <f>Picks!A1</f>
        <v>Paul Kennedy</v>
      </c>
      <c r="D35" s="38">
        <f>Picks!B1</f>
        <v>5</v>
      </c>
      <c r="E35" s="57">
        <f>Picks!C1</f>
        <v>2</v>
      </c>
      <c r="F35" s="35">
        <f>Picks!B11</f>
        <v>18788</v>
      </c>
      <c r="G35" s="99">
        <v>25</v>
      </c>
    </row>
    <row r="36" spans="1:13" ht="16.5" customHeight="1" x14ac:dyDescent="0.2">
      <c r="B36" s="20">
        <v>36</v>
      </c>
      <c r="C36" s="84" t="str">
        <f>Picks!E15</f>
        <v>Master of Reality</v>
      </c>
      <c r="D36" s="38">
        <f>Picks!F15</f>
        <v>5</v>
      </c>
      <c r="E36" s="57">
        <f>Picks!G15</f>
        <v>2</v>
      </c>
      <c r="F36" s="35">
        <f>Picks!F25</f>
        <v>18758</v>
      </c>
      <c r="G36" s="99">
        <v>25</v>
      </c>
    </row>
    <row r="37" spans="1:13" ht="16.5" customHeight="1" x14ac:dyDescent="0.2">
      <c r="B37" s="20">
        <v>37</v>
      </c>
      <c r="C37" s="84" t="str">
        <f>Picks!E183</f>
        <v>Pockey</v>
      </c>
      <c r="D37" s="38">
        <f>Picks!F183</f>
        <v>5</v>
      </c>
      <c r="E37" s="57">
        <f>Picks!G183</f>
        <v>2</v>
      </c>
      <c r="F37" s="35">
        <f>Picks!F193</f>
        <v>18728</v>
      </c>
      <c r="G37" s="99">
        <v>25</v>
      </c>
    </row>
    <row r="38" spans="1:13" ht="16.5" customHeight="1" x14ac:dyDescent="0.2">
      <c r="B38" s="20">
        <v>38</v>
      </c>
      <c r="C38" s="84" t="str">
        <f>Picks!M323</f>
        <v>Crossed Up</v>
      </c>
      <c r="D38" s="38">
        <f>Picks!N323</f>
        <v>5</v>
      </c>
      <c r="E38" s="57">
        <f>Picks!O323</f>
        <v>2</v>
      </c>
      <c r="F38" s="35">
        <f>Picks!N333</f>
        <v>18716</v>
      </c>
      <c r="G38" s="99">
        <v>25</v>
      </c>
    </row>
    <row r="39" spans="1:13" ht="16.5" customHeight="1" x14ac:dyDescent="0.2">
      <c r="B39" s="20">
        <v>39</v>
      </c>
      <c r="C39" s="84" t="str">
        <f>Picks!I1</f>
        <v>Intimidator [3]</v>
      </c>
      <c r="D39" s="38">
        <f>Picks!J1</f>
        <v>5</v>
      </c>
      <c r="E39" s="57">
        <f>Picks!K1</f>
        <v>2</v>
      </c>
      <c r="F39" s="35">
        <f>Picks!J11</f>
        <v>18711</v>
      </c>
      <c r="G39" s="99">
        <v>25</v>
      </c>
      <c r="H39" s="69"/>
      <c r="M39" s="69"/>
    </row>
    <row r="40" spans="1:13" ht="16.5" customHeight="1" x14ac:dyDescent="0.2">
      <c r="B40" s="20">
        <v>40</v>
      </c>
      <c r="C40" s="84" t="str">
        <f>Picks!E57</f>
        <v>Winging It</v>
      </c>
      <c r="D40" s="38">
        <f>Picks!F57</f>
        <v>5</v>
      </c>
      <c r="E40" s="57">
        <f>Picks!G57</f>
        <v>2</v>
      </c>
      <c r="F40" s="35">
        <f>Picks!F67</f>
        <v>18660</v>
      </c>
      <c r="G40" s="99">
        <v>25</v>
      </c>
    </row>
    <row r="41" spans="1:13" ht="16.5" customHeight="1" x14ac:dyDescent="0.2">
      <c r="A41" s="33"/>
      <c r="B41" s="20">
        <v>41</v>
      </c>
      <c r="C41" s="84" t="str">
        <f>Picks!E267</f>
        <v>351 Cleveland</v>
      </c>
      <c r="D41" s="38">
        <f>Picks!F267</f>
        <v>5</v>
      </c>
      <c r="E41" s="57">
        <f>Picks!G267</f>
        <v>2</v>
      </c>
      <c r="F41" s="35">
        <f>Picks!F277</f>
        <v>18619</v>
      </c>
      <c r="G41" s="99">
        <v>25</v>
      </c>
    </row>
    <row r="42" spans="1:13" ht="16.5" customHeight="1" x14ac:dyDescent="0.2">
      <c r="A42" s="33"/>
      <c r="B42" s="20">
        <v>42</v>
      </c>
      <c r="C42" s="84" t="str">
        <f>Picks!I337</f>
        <v>Solo</v>
      </c>
      <c r="D42" s="96">
        <f>Picks!J337</f>
        <v>5</v>
      </c>
      <c r="E42" s="57">
        <f>Picks!K337</f>
        <v>2</v>
      </c>
      <c r="F42" s="35">
        <f>Picks!J347</f>
        <v>18487</v>
      </c>
      <c r="G42" s="99">
        <v>25</v>
      </c>
    </row>
    <row r="43" spans="1:13" ht="16.5" customHeight="1" x14ac:dyDescent="0.2">
      <c r="B43" s="20">
        <v>43</v>
      </c>
      <c r="C43" s="84" t="str">
        <f>Picks!M253</f>
        <v>Earnit</v>
      </c>
      <c r="D43" s="38">
        <f>Picks!N253</f>
        <v>5</v>
      </c>
      <c r="E43" s="57">
        <f>Picks!O253</f>
        <v>2</v>
      </c>
      <c r="F43" s="35">
        <f>Picks!N263</f>
        <v>18420</v>
      </c>
      <c r="G43" s="99">
        <v>25</v>
      </c>
    </row>
    <row r="44" spans="1:13" ht="16.5" customHeight="1" x14ac:dyDescent="0.2">
      <c r="A44" s="11">
        <v>25</v>
      </c>
      <c r="B44" s="20">
        <v>44</v>
      </c>
      <c r="C44" s="84" t="str">
        <f>Picks!E337</f>
        <v>Memphis Raines</v>
      </c>
      <c r="D44" s="96">
        <f>Picks!F337</f>
        <v>6</v>
      </c>
      <c r="E44" s="57">
        <f>Picks!G337</f>
        <v>1</v>
      </c>
      <c r="F44" s="35">
        <f>Picks!F347</f>
        <v>17869</v>
      </c>
      <c r="G44" s="99">
        <v>25</v>
      </c>
      <c r="L44" s="65"/>
    </row>
    <row r="45" spans="1:13" ht="16.5" customHeight="1" x14ac:dyDescent="0.2">
      <c r="B45" s="20">
        <v>45</v>
      </c>
      <c r="C45" s="84" t="str">
        <f>Picks!A253</f>
        <v>W F O</v>
      </c>
      <c r="D45" s="38">
        <f>Picks!B253</f>
        <v>6</v>
      </c>
      <c r="E45" s="57">
        <f>Picks!C253</f>
        <v>1</v>
      </c>
      <c r="F45" s="35">
        <f>Picks!B263</f>
        <v>17829</v>
      </c>
      <c r="G45" s="99">
        <v>25</v>
      </c>
    </row>
    <row r="46" spans="1:13" ht="16.5" customHeight="1" x14ac:dyDescent="0.2">
      <c r="B46" s="20">
        <v>46</v>
      </c>
      <c r="C46" s="84" t="str">
        <f>Picks!I351</f>
        <v>DBC</v>
      </c>
      <c r="D46" s="96">
        <f>Picks!J351</f>
        <v>6</v>
      </c>
      <c r="E46" s="57">
        <f>Picks!K351</f>
        <v>1</v>
      </c>
      <c r="F46" s="35">
        <f>Picks!J361</f>
        <v>17816</v>
      </c>
      <c r="G46" s="99">
        <v>25</v>
      </c>
    </row>
    <row r="47" spans="1:13" ht="16.5" customHeight="1" x14ac:dyDescent="0.2">
      <c r="B47" s="20">
        <v>47</v>
      </c>
      <c r="C47" s="84" t="str">
        <f>Picks!I183</f>
        <v>Putt Putt</v>
      </c>
      <c r="D47" s="38">
        <f>Picks!J183</f>
        <v>6</v>
      </c>
      <c r="E47" s="57">
        <f>Picks!K183</f>
        <v>1</v>
      </c>
      <c r="F47" s="35">
        <f>Picks!J193</f>
        <v>17719</v>
      </c>
      <c r="G47" s="99">
        <v>25</v>
      </c>
      <c r="H47" s="69"/>
      <c r="M47" s="69"/>
    </row>
    <row r="48" spans="1:13" ht="16.5" customHeight="1" x14ac:dyDescent="0.2">
      <c r="A48" s="33"/>
      <c r="B48" s="20">
        <v>48</v>
      </c>
      <c r="C48" s="20" t="str">
        <f>Picks!A211</f>
        <v>TNT Racing #1</v>
      </c>
      <c r="D48" s="39">
        <f>Picks!B211</f>
        <v>6</v>
      </c>
      <c r="E48" s="58">
        <f>Picks!C211</f>
        <v>1</v>
      </c>
      <c r="F48" s="35">
        <f>Picks!B221</f>
        <v>17632</v>
      </c>
      <c r="G48" s="99">
        <v>25</v>
      </c>
    </row>
    <row r="49" spans="1:13" ht="16.5" customHeight="1" x14ac:dyDescent="0.2">
      <c r="B49" s="20">
        <v>49</v>
      </c>
      <c r="C49" s="84" t="str">
        <f>Picks!E295</f>
        <v>Lexi</v>
      </c>
      <c r="D49" s="38">
        <f>Picks!F295</f>
        <v>6</v>
      </c>
      <c r="E49" s="57">
        <f>Picks!G295</f>
        <v>1</v>
      </c>
      <c r="F49" s="35">
        <f>Picks!F305</f>
        <v>17537</v>
      </c>
      <c r="G49" s="99">
        <v>25</v>
      </c>
    </row>
    <row r="50" spans="1:13" ht="16.5" customHeight="1" x14ac:dyDescent="0.2">
      <c r="B50" s="20">
        <v>50</v>
      </c>
      <c r="C50" s="84" t="str">
        <f>Picks!M99</f>
        <v>Bristol Baby</v>
      </c>
      <c r="D50" s="38">
        <f>Picks!N99</f>
        <v>4</v>
      </c>
      <c r="E50" s="57">
        <f>Picks!O99</f>
        <v>2</v>
      </c>
      <c r="F50" s="35">
        <f>Picks!N109</f>
        <v>17519</v>
      </c>
      <c r="G50" s="99">
        <v>25</v>
      </c>
    </row>
    <row r="51" spans="1:13" ht="16.5" customHeight="1" x14ac:dyDescent="0.2">
      <c r="B51" s="20">
        <v>51</v>
      </c>
      <c r="C51" s="84" t="str">
        <f>Picks!M155</f>
        <v>Rum Runner</v>
      </c>
      <c r="D51" s="38">
        <f>Picks!N155</f>
        <v>6</v>
      </c>
      <c r="E51" s="57">
        <f>Picks!O155</f>
        <v>1</v>
      </c>
      <c r="F51" s="35">
        <f>Picks!N165</f>
        <v>17442</v>
      </c>
      <c r="G51" s="99">
        <v>25</v>
      </c>
    </row>
    <row r="52" spans="1:13" ht="16.5" customHeight="1" x14ac:dyDescent="0.2">
      <c r="A52" s="33"/>
      <c r="B52" s="20">
        <v>52</v>
      </c>
      <c r="C52" s="84" t="str">
        <f>Picks!A155</f>
        <v>MFM 25</v>
      </c>
      <c r="D52" s="38">
        <f>Picks!B155</f>
        <v>4</v>
      </c>
      <c r="E52" s="57">
        <f>Picks!C155</f>
        <v>2</v>
      </c>
      <c r="F52" s="35">
        <f>Picks!B165</f>
        <v>17389</v>
      </c>
      <c r="G52" s="99">
        <v>25</v>
      </c>
      <c r="H52" s="53"/>
      <c r="M52" s="53"/>
    </row>
    <row r="53" spans="1:13" ht="16.5" customHeight="1" x14ac:dyDescent="0.2">
      <c r="B53" s="20">
        <v>53</v>
      </c>
      <c r="C53" s="84" t="str">
        <f>Picks!I85</f>
        <v>Shake N Bake 1</v>
      </c>
      <c r="D53" s="38">
        <f>Picks!J85</f>
        <v>4</v>
      </c>
      <c r="E53" s="57">
        <f>Picks!K85</f>
        <v>2</v>
      </c>
      <c r="F53" s="35">
        <f>Picks!J95</f>
        <v>17336</v>
      </c>
      <c r="G53" s="99">
        <v>25</v>
      </c>
      <c r="L53" s="65"/>
    </row>
    <row r="54" spans="1:13" ht="16.5" customHeight="1" x14ac:dyDescent="0.2">
      <c r="B54" s="20">
        <v>54</v>
      </c>
      <c r="C54" s="84" t="str">
        <f>Picks!M113</f>
        <v>Team Stoner</v>
      </c>
      <c r="D54" s="38">
        <f>Picks!N113</f>
        <v>4</v>
      </c>
      <c r="E54" s="57">
        <f>Picks!O113</f>
        <v>2</v>
      </c>
      <c r="F54" s="35">
        <f>Picks!N123</f>
        <v>17300</v>
      </c>
      <c r="G54" s="99">
        <v>25</v>
      </c>
      <c r="L54" s="65"/>
    </row>
    <row r="55" spans="1:13" ht="16.5" customHeight="1" x14ac:dyDescent="0.2">
      <c r="A55" s="11">
        <v>25</v>
      </c>
      <c r="B55" s="20">
        <v>55</v>
      </c>
      <c r="C55" s="84" t="str">
        <f>Picks!A99</f>
        <v>Housepower</v>
      </c>
      <c r="D55" s="38">
        <f>Picks!B99</f>
        <v>4</v>
      </c>
      <c r="E55" s="57">
        <f>Picks!C99</f>
        <v>2</v>
      </c>
      <c r="F55" s="35">
        <f>Picks!B109</f>
        <v>17278</v>
      </c>
      <c r="G55" s="99">
        <v>25</v>
      </c>
    </row>
    <row r="56" spans="1:13" ht="16.5" customHeight="1" x14ac:dyDescent="0.2">
      <c r="B56" s="20">
        <v>56</v>
      </c>
      <c r="C56" s="20" t="str">
        <f>Picks!I197</f>
        <v>Cross 09 A</v>
      </c>
      <c r="D56" s="39">
        <f>Picks!J197</f>
        <v>4</v>
      </c>
      <c r="E56" s="58">
        <f>Picks!K197</f>
        <v>2</v>
      </c>
      <c r="F56" s="35">
        <f>Picks!J207</f>
        <v>17271</v>
      </c>
      <c r="G56" s="99">
        <v>25</v>
      </c>
    </row>
    <row r="57" spans="1:13" ht="16.5" customHeight="1" x14ac:dyDescent="0.2">
      <c r="B57" s="20">
        <v>57</v>
      </c>
      <c r="C57" s="84" t="str">
        <f>Picks!I99</f>
        <v>Crossover Racing</v>
      </c>
      <c r="D57" s="38">
        <f>Picks!J99</f>
        <v>4</v>
      </c>
      <c r="E57" s="57">
        <f>Picks!K99</f>
        <v>2</v>
      </c>
      <c r="F57" s="35">
        <f>Picks!J109</f>
        <v>17265</v>
      </c>
      <c r="G57" s="99">
        <v>25</v>
      </c>
    </row>
    <row r="58" spans="1:13" ht="16.5" customHeight="1" x14ac:dyDescent="0.2">
      <c r="B58" s="20">
        <v>58</v>
      </c>
      <c r="C58" s="84" t="str">
        <f>Picks!M85</f>
        <v>Shake N Bake 2</v>
      </c>
      <c r="D58" s="38">
        <f>Picks!N85</f>
        <v>4</v>
      </c>
      <c r="E58" s="57">
        <f>Picks!O85</f>
        <v>2</v>
      </c>
      <c r="F58" s="35">
        <f>Picks!N95</f>
        <v>17243</v>
      </c>
      <c r="G58" s="99">
        <v>25</v>
      </c>
    </row>
    <row r="59" spans="1:13" ht="16.5" customHeight="1" x14ac:dyDescent="0.2">
      <c r="B59" s="20">
        <v>59</v>
      </c>
      <c r="C59" s="84" t="str">
        <f>Picks!E323</f>
        <v>23 Telluride</v>
      </c>
      <c r="D59" s="96">
        <f>Picks!F323</f>
        <v>4</v>
      </c>
      <c r="E59" s="57">
        <f>Picks!G323</f>
        <v>2</v>
      </c>
      <c r="F59" s="35">
        <f>Picks!F333</f>
        <v>17207</v>
      </c>
      <c r="G59" s="99">
        <v>25</v>
      </c>
    </row>
    <row r="60" spans="1:13" ht="16.5" customHeight="1" x14ac:dyDescent="0.2">
      <c r="B60" s="20">
        <v>60</v>
      </c>
      <c r="C60" s="84" t="str">
        <f>Picks!I15</f>
        <v>Sabotage</v>
      </c>
      <c r="D60" s="38">
        <f>Picks!J15</f>
        <v>4</v>
      </c>
      <c r="E60" s="57">
        <f>Picks!K15</f>
        <v>2</v>
      </c>
      <c r="F60" s="35">
        <f>Picks!J25</f>
        <v>17057</v>
      </c>
      <c r="G60" s="99">
        <v>25</v>
      </c>
    </row>
    <row r="61" spans="1:13" ht="16.5" customHeight="1" x14ac:dyDescent="0.2">
      <c r="B61" s="20">
        <v>61</v>
      </c>
      <c r="C61" s="84" t="str">
        <f>Picks!A85</f>
        <v>Dale Is Cool</v>
      </c>
      <c r="D61" s="38">
        <f>Picks!B85</f>
        <v>5</v>
      </c>
      <c r="E61" s="57">
        <f>Picks!C85</f>
        <v>1</v>
      </c>
      <c r="F61" s="35">
        <f>Picks!B95</f>
        <v>16574</v>
      </c>
      <c r="G61" s="99">
        <v>25</v>
      </c>
    </row>
    <row r="62" spans="1:13" ht="16.5" customHeight="1" x14ac:dyDescent="0.2">
      <c r="B62" s="20">
        <v>62</v>
      </c>
      <c r="C62" s="20" t="str">
        <f>Picks!A197</f>
        <v>Cross 83-09 A</v>
      </c>
      <c r="D62" s="39">
        <f>Picks!B197</f>
        <v>7</v>
      </c>
      <c r="E62" s="58">
        <f>Picks!C197</f>
        <v>0</v>
      </c>
      <c r="F62" s="35">
        <f>Picks!B207</f>
        <v>16457</v>
      </c>
      <c r="G62" s="99">
        <v>25</v>
      </c>
    </row>
    <row r="63" spans="1:13" ht="16.5" customHeight="1" x14ac:dyDescent="0.2">
      <c r="B63" s="20">
        <v>63</v>
      </c>
      <c r="C63" s="84" t="str">
        <f>Picks!M169</f>
        <v>A &amp; R Racing</v>
      </c>
      <c r="D63" s="38">
        <f>Picks!N169</f>
        <v>5</v>
      </c>
      <c r="E63" s="57">
        <f>Picks!O169</f>
        <v>1</v>
      </c>
      <c r="F63" s="35">
        <f>Picks!N179</f>
        <v>16439</v>
      </c>
      <c r="G63" s="99">
        <v>25</v>
      </c>
    </row>
    <row r="64" spans="1:13" ht="16.5" customHeight="1" x14ac:dyDescent="0.2">
      <c r="B64" s="20">
        <v>64</v>
      </c>
      <c r="C64" s="84" t="str">
        <f>Picks!I323</f>
        <v>36 Ford</v>
      </c>
      <c r="D64" s="96">
        <f>Picks!J323</f>
        <v>5</v>
      </c>
      <c r="E64" s="57">
        <f>Picks!K323</f>
        <v>1</v>
      </c>
      <c r="F64" s="35">
        <f>Picks!J333</f>
        <v>16376</v>
      </c>
      <c r="G64" s="99">
        <v>25</v>
      </c>
    </row>
    <row r="65" spans="1:12" ht="16.5" customHeight="1" x14ac:dyDescent="0.2">
      <c r="B65" s="20">
        <v>65</v>
      </c>
      <c r="C65" s="84" t="str">
        <f>Picks!M351</f>
        <v>House Money</v>
      </c>
      <c r="D65" s="96">
        <f>Picks!N351</f>
        <v>5</v>
      </c>
      <c r="E65" s="57">
        <f>Picks!O351</f>
        <v>1</v>
      </c>
      <c r="F65" s="35">
        <f>Picks!N361</f>
        <v>16374</v>
      </c>
      <c r="G65" s="99">
        <v>25</v>
      </c>
    </row>
    <row r="66" spans="1:12" ht="16.5" customHeight="1" x14ac:dyDescent="0.2">
      <c r="A66" s="11">
        <v>25</v>
      </c>
      <c r="B66" s="20">
        <v>66</v>
      </c>
      <c r="C66" s="84" t="str">
        <f>Picks!E43</f>
        <v>Dirty Bird</v>
      </c>
      <c r="D66" s="38">
        <f>Picks!F43</f>
        <v>5</v>
      </c>
      <c r="E66" s="57">
        <f>Picks!G43</f>
        <v>1</v>
      </c>
      <c r="F66" s="35">
        <f>Picks!F53</f>
        <v>16327</v>
      </c>
      <c r="G66" s="99">
        <v>25</v>
      </c>
    </row>
    <row r="67" spans="1:12" ht="16.5" customHeight="1" x14ac:dyDescent="0.2">
      <c r="B67" s="20">
        <v>67</v>
      </c>
      <c r="C67" s="84" t="str">
        <f>Picks!E127</f>
        <v>Black Beard</v>
      </c>
      <c r="D67" s="38">
        <f>Picks!F127</f>
        <v>5</v>
      </c>
      <c r="E67" s="57">
        <f>Picks!G127</f>
        <v>1</v>
      </c>
      <c r="F67" s="35">
        <f>Picks!F137</f>
        <v>16316</v>
      </c>
      <c r="G67" s="99">
        <v>25</v>
      </c>
      <c r="L67" s="65"/>
    </row>
    <row r="68" spans="1:12" ht="16.5" customHeight="1" x14ac:dyDescent="0.2">
      <c r="B68" s="20">
        <v>68</v>
      </c>
      <c r="C68" s="84" t="str">
        <f>Picks!E239</f>
        <v>Piston #1</v>
      </c>
      <c r="D68" s="38">
        <f>Picks!F239</f>
        <v>5</v>
      </c>
      <c r="E68" s="57">
        <f>Picks!G239</f>
        <v>1</v>
      </c>
      <c r="F68" s="35">
        <f>Picks!F249</f>
        <v>16310</v>
      </c>
      <c r="G68" s="99">
        <v>25</v>
      </c>
    </row>
    <row r="69" spans="1:12" ht="16.5" customHeight="1" x14ac:dyDescent="0.2">
      <c r="B69" s="20">
        <v>69</v>
      </c>
      <c r="C69" s="20" t="str">
        <f>Picks!I225</f>
        <v>Past Champ</v>
      </c>
      <c r="D69" s="39">
        <f>Picks!J225</f>
        <v>5</v>
      </c>
      <c r="E69" s="58">
        <f>Picks!K225</f>
        <v>1</v>
      </c>
      <c r="F69" s="52">
        <f>Picks!J235</f>
        <v>16278</v>
      </c>
      <c r="G69" s="99">
        <v>25</v>
      </c>
    </row>
    <row r="70" spans="1:12" ht="16.5" customHeight="1" x14ac:dyDescent="0.2">
      <c r="B70" s="20">
        <v>70</v>
      </c>
      <c r="C70" s="84" t="str">
        <f>Picks!I57</f>
        <v>Beertime</v>
      </c>
      <c r="D70" s="38">
        <f>Picks!J57</f>
        <v>5</v>
      </c>
      <c r="E70" s="57">
        <f>Picks!K57</f>
        <v>1</v>
      </c>
      <c r="F70" s="35">
        <f>Picks!J67</f>
        <v>16249</v>
      </c>
      <c r="G70" s="99">
        <v>25</v>
      </c>
    </row>
    <row r="71" spans="1:12" ht="16.5" customHeight="1" x14ac:dyDescent="0.2">
      <c r="B71" s="20">
        <v>71</v>
      </c>
      <c r="C71" s="20" t="str">
        <f>Picks!E197</f>
        <v>Cross 83-09 B</v>
      </c>
      <c r="D71" s="39">
        <f>Picks!F197</f>
        <v>5</v>
      </c>
      <c r="E71" s="58">
        <f>Picks!G197</f>
        <v>1</v>
      </c>
      <c r="F71" s="35">
        <f>Picks!F207</f>
        <v>16189</v>
      </c>
      <c r="G71" s="99">
        <v>25</v>
      </c>
    </row>
    <row r="72" spans="1:12" ht="16.5" customHeight="1" x14ac:dyDescent="0.2">
      <c r="B72" s="20">
        <v>72</v>
      </c>
      <c r="C72" s="20" t="str">
        <f>Picks!E211</f>
        <v>TNT Racing #2</v>
      </c>
      <c r="D72" s="39">
        <f>Picks!F211</f>
        <v>5</v>
      </c>
      <c r="E72" s="58">
        <f>Picks!G211</f>
        <v>1</v>
      </c>
      <c r="F72" s="35">
        <f>Picks!F221</f>
        <v>16106</v>
      </c>
      <c r="G72" s="99">
        <v>25</v>
      </c>
    </row>
    <row r="73" spans="1:12" ht="16.5" customHeight="1" x14ac:dyDescent="0.2">
      <c r="B73" s="20">
        <v>73</v>
      </c>
      <c r="C73" s="84" t="str">
        <f>Picks!E85</f>
        <v>ZL1 Motorsports</v>
      </c>
      <c r="D73" s="38">
        <f>Picks!F85</f>
        <v>5</v>
      </c>
      <c r="E73" s="57">
        <f>Picks!G85</f>
        <v>1</v>
      </c>
      <c r="F73" s="35">
        <f>Picks!F95</f>
        <v>16099</v>
      </c>
      <c r="G73" s="99">
        <v>25</v>
      </c>
    </row>
    <row r="74" spans="1:12" ht="16.5" customHeight="1" x14ac:dyDescent="0.2">
      <c r="B74" s="20">
        <v>74</v>
      </c>
      <c r="C74" s="84" t="str">
        <f>Picks!M57</f>
        <v>Roadtrip</v>
      </c>
      <c r="D74" s="38">
        <f>Picks!N57</f>
        <v>5</v>
      </c>
      <c r="E74" s="57">
        <f>Picks!O57</f>
        <v>1</v>
      </c>
      <c r="F74" s="35">
        <f>Picks!N67</f>
        <v>16049</v>
      </c>
      <c r="G74" s="99">
        <v>25</v>
      </c>
      <c r="L74" s="65"/>
    </row>
    <row r="75" spans="1:12" ht="16.5" customHeight="1" x14ac:dyDescent="0.2">
      <c r="B75" s="20">
        <v>75</v>
      </c>
      <c r="C75" s="84" t="str">
        <f>Picks!I239</f>
        <v>In the Fence</v>
      </c>
      <c r="D75" s="38">
        <f>Picks!J239</f>
        <v>5</v>
      </c>
      <c r="E75" s="57">
        <f>Picks!K239</f>
        <v>1</v>
      </c>
      <c r="F75" s="35">
        <f>Picks!J249</f>
        <v>15996</v>
      </c>
      <c r="G75" s="99">
        <v>25</v>
      </c>
    </row>
    <row r="76" spans="1:12" ht="16.5" customHeight="1" x14ac:dyDescent="0.2">
      <c r="B76" s="20">
        <v>76</v>
      </c>
      <c r="C76" s="84" t="str">
        <f>Picks!M29</f>
        <v>Grandvue</v>
      </c>
      <c r="D76" s="38">
        <f>Picks!N29</f>
        <v>5</v>
      </c>
      <c r="E76" s="57">
        <f>Picks!O29</f>
        <v>1</v>
      </c>
      <c r="F76" s="35">
        <f>Picks!N39</f>
        <v>15964</v>
      </c>
      <c r="G76" s="99">
        <v>25</v>
      </c>
    </row>
    <row r="77" spans="1:12" ht="16.5" customHeight="1" x14ac:dyDescent="0.2">
      <c r="A77" s="11">
        <v>25</v>
      </c>
      <c r="B77" s="20">
        <v>77</v>
      </c>
      <c r="C77" s="84" t="str">
        <f>Picks!A127</f>
        <v>B+D</v>
      </c>
      <c r="D77" s="38">
        <f>Picks!B127</f>
        <v>5</v>
      </c>
      <c r="E77" s="57">
        <f>Picks!C127</f>
        <v>1</v>
      </c>
      <c r="F77" s="35">
        <f>Picks!B137</f>
        <v>15963</v>
      </c>
      <c r="G77" s="99">
        <v>25</v>
      </c>
    </row>
    <row r="78" spans="1:12" ht="16.5" customHeight="1" x14ac:dyDescent="0.2">
      <c r="B78" s="20">
        <v>78</v>
      </c>
      <c r="C78" s="84" t="str">
        <f>Picks!M1</f>
        <v>Vapor Trail</v>
      </c>
      <c r="D78" s="38">
        <f>Picks!N1</f>
        <v>5</v>
      </c>
      <c r="E78" s="57">
        <f>Picks!O1</f>
        <v>1</v>
      </c>
      <c r="F78" s="35">
        <f>Picks!N11</f>
        <v>15936</v>
      </c>
      <c r="G78" s="99">
        <v>25</v>
      </c>
    </row>
    <row r="79" spans="1:12" ht="16.5" customHeight="1" x14ac:dyDescent="0.2">
      <c r="B79" s="20">
        <v>79</v>
      </c>
      <c r="C79" s="84" t="str">
        <f>Picks!A337</f>
        <v>HillyBilly</v>
      </c>
      <c r="D79" s="96">
        <f>Picks!B337</f>
        <v>3</v>
      </c>
      <c r="E79" s="57">
        <f>Picks!C337</f>
        <v>2</v>
      </c>
      <c r="F79" s="35">
        <f>Picks!B347</f>
        <v>15903</v>
      </c>
      <c r="G79" s="99">
        <v>25</v>
      </c>
      <c r="L79" s="65"/>
    </row>
    <row r="80" spans="1:12" ht="16.5" customHeight="1" x14ac:dyDescent="0.2">
      <c r="B80" s="20">
        <v>80</v>
      </c>
      <c r="C80" s="84" t="str">
        <f>Picks!M239</f>
        <v>Dropped a Valve</v>
      </c>
      <c r="D80" s="38">
        <f>Picks!N239</f>
        <v>5</v>
      </c>
      <c r="E80" s="57">
        <f>Picks!O239</f>
        <v>1</v>
      </c>
      <c r="F80" s="35">
        <f>Picks!N249</f>
        <v>15897</v>
      </c>
      <c r="G80" s="99">
        <v>25</v>
      </c>
    </row>
    <row r="81" spans="1:12" ht="16.5" customHeight="1" x14ac:dyDescent="0.2">
      <c r="B81" s="20">
        <v>81</v>
      </c>
      <c r="C81" s="84" t="str">
        <f>Picks!I309</f>
        <v>Ashphalted</v>
      </c>
      <c r="D81" s="38">
        <f>Picks!J309</f>
        <v>5</v>
      </c>
      <c r="E81" s="57">
        <f>Picks!K309</f>
        <v>1</v>
      </c>
      <c r="F81" s="35">
        <f>Picks!J319</f>
        <v>15876</v>
      </c>
      <c r="G81" s="99">
        <v>25</v>
      </c>
    </row>
    <row r="82" spans="1:12" ht="16.5" customHeight="1" x14ac:dyDescent="0.2">
      <c r="B82" s="20">
        <v>82</v>
      </c>
      <c r="C82" s="84" t="str">
        <f>Picks!E253</f>
        <v>Gashole Too</v>
      </c>
      <c r="D82" s="38">
        <f>Picks!F253</f>
        <v>5</v>
      </c>
      <c r="E82" s="57">
        <f>Picks!G253</f>
        <v>1</v>
      </c>
      <c r="F82" s="35">
        <f>Picks!F263</f>
        <v>15855</v>
      </c>
      <c r="G82" s="99">
        <v>25</v>
      </c>
    </row>
    <row r="83" spans="1:12" ht="16.5" customHeight="1" x14ac:dyDescent="0.2">
      <c r="B83" s="20">
        <v>83</v>
      </c>
      <c r="C83" s="20" t="str">
        <f>Picks!M183</f>
        <v>Team Boo</v>
      </c>
      <c r="D83" s="39">
        <f>Picks!N183</f>
        <v>3</v>
      </c>
      <c r="E83" s="58">
        <f>Picks!O183</f>
        <v>2</v>
      </c>
      <c r="F83" s="35">
        <f>Picks!N193</f>
        <v>15827</v>
      </c>
      <c r="G83" s="99">
        <v>25</v>
      </c>
    </row>
    <row r="84" spans="1:12" ht="16.5" customHeight="1" x14ac:dyDescent="0.2">
      <c r="B84" s="20">
        <v>84</v>
      </c>
      <c r="C84" s="84" t="str">
        <f>Picks!E99</f>
        <v>Powerhouse</v>
      </c>
      <c r="D84" s="38">
        <f>Picks!F99</f>
        <v>6</v>
      </c>
      <c r="E84" s="57">
        <f>Picks!G99</f>
        <v>0</v>
      </c>
      <c r="F84" s="35">
        <f>Picks!F109</f>
        <v>15057</v>
      </c>
      <c r="G84" s="99">
        <v>25</v>
      </c>
    </row>
    <row r="85" spans="1:12" ht="16.5" customHeight="1" x14ac:dyDescent="0.2">
      <c r="B85" s="20">
        <v>85</v>
      </c>
      <c r="C85" s="84" t="str">
        <f>Picks!E113</f>
        <v>Bralis Masa</v>
      </c>
      <c r="D85" s="38">
        <f>Picks!F113</f>
        <v>4</v>
      </c>
      <c r="E85" s="57">
        <f>Picks!G113</f>
        <v>1</v>
      </c>
      <c r="F85" s="35">
        <f>Picks!F123</f>
        <v>14823</v>
      </c>
      <c r="G85" s="99">
        <v>25</v>
      </c>
    </row>
    <row r="86" spans="1:12" ht="16.5" customHeight="1" x14ac:dyDescent="0.2">
      <c r="B86" s="20">
        <v>86</v>
      </c>
      <c r="C86" s="84" t="str">
        <f>Picks!I281</f>
        <v>MooseWala</v>
      </c>
      <c r="D86" s="38">
        <f>Picks!J281</f>
        <v>4</v>
      </c>
      <c r="E86" s="57">
        <f>Picks!K281</f>
        <v>1</v>
      </c>
      <c r="F86" s="35">
        <f>Picks!J291</f>
        <v>14751</v>
      </c>
      <c r="G86" s="99">
        <v>25</v>
      </c>
    </row>
    <row r="87" spans="1:12" ht="16.5" customHeight="1" x14ac:dyDescent="0.2">
      <c r="B87" s="20">
        <v>87</v>
      </c>
      <c r="C87" s="84" t="str">
        <f>Picks!E155</f>
        <v>Roc Pile</v>
      </c>
      <c r="D87" s="38">
        <f>Picks!F155</f>
        <v>4</v>
      </c>
      <c r="E87" s="57">
        <f>Picks!G155</f>
        <v>1</v>
      </c>
      <c r="F87" s="35">
        <f>Picks!F165</f>
        <v>14708</v>
      </c>
      <c r="G87" s="99">
        <v>25</v>
      </c>
    </row>
    <row r="88" spans="1:12" ht="16.5" customHeight="1" x14ac:dyDescent="0.2">
      <c r="A88" s="11">
        <v>25</v>
      </c>
      <c r="B88" s="20">
        <v>88</v>
      </c>
      <c r="C88" s="84" t="str">
        <f>Picks!A267</f>
        <v>C-Dub</v>
      </c>
      <c r="D88" s="38">
        <f>Picks!B267</f>
        <v>4</v>
      </c>
      <c r="E88" s="57">
        <f>Picks!C267</f>
        <v>1</v>
      </c>
      <c r="F88" s="35">
        <f>Picks!B277</f>
        <v>14662</v>
      </c>
      <c r="G88" s="99">
        <v>25</v>
      </c>
    </row>
    <row r="89" spans="1:12" ht="16.5" customHeight="1" x14ac:dyDescent="0.2">
      <c r="B89" s="20">
        <v>89</v>
      </c>
      <c r="C89" s="84" t="str">
        <f>Picks!E71</f>
        <v>Hot Wheels</v>
      </c>
      <c r="D89" s="38">
        <f>Picks!F71</f>
        <v>4</v>
      </c>
      <c r="E89" s="57">
        <f>Picks!G71</f>
        <v>1</v>
      </c>
      <c r="F89" s="35">
        <f>Picks!F81</f>
        <v>14560</v>
      </c>
      <c r="G89" s="99">
        <v>25</v>
      </c>
    </row>
    <row r="90" spans="1:12" ht="16.5" customHeight="1" x14ac:dyDescent="0.2">
      <c r="B90" s="20">
        <v>90</v>
      </c>
      <c r="C90" s="84" t="str">
        <f>Picks!A309</f>
        <v>Running on Empty</v>
      </c>
      <c r="D90" s="38">
        <f>Picks!B309</f>
        <v>4</v>
      </c>
      <c r="E90" s="57">
        <f>Picks!C309</f>
        <v>1</v>
      </c>
      <c r="F90" s="35">
        <f>Picks!B319</f>
        <v>14518</v>
      </c>
      <c r="G90" s="99">
        <v>25</v>
      </c>
    </row>
    <row r="91" spans="1:12" ht="16.5" customHeight="1" x14ac:dyDescent="0.2">
      <c r="B91" s="20">
        <v>91</v>
      </c>
      <c r="C91" s="84" t="str">
        <f>Picks!M281</f>
        <v>Taxi Squad</v>
      </c>
      <c r="D91" s="38">
        <f>Picks!N281</f>
        <v>4</v>
      </c>
      <c r="E91" s="57">
        <f>Picks!O281</f>
        <v>1</v>
      </c>
      <c r="F91" s="35">
        <f>Picks!N291</f>
        <v>14499</v>
      </c>
      <c r="G91" s="99">
        <v>25</v>
      </c>
    </row>
    <row r="92" spans="1:12" ht="16.5" customHeight="1" x14ac:dyDescent="0.2">
      <c r="B92" s="20">
        <v>92</v>
      </c>
      <c r="C92" s="84" t="str">
        <f>Picks!I253</f>
        <v>Dale &amp; Ping</v>
      </c>
      <c r="D92" s="38">
        <f>Picks!J253</f>
        <v>4</v>
      </c>
      <c r="E92" s="57">
        <f>Picks!K253</f>
        <v>1</v>
      </c>
      <c r="F92" s="35">
        <f>Picks!J263</f>
        <v>14439</v>
      </c>
      <c r="G92" s="99">
        <v>25</v>
      </c>
    </row>
    <row r="93" spans="1:12" ht="16.5" customHeight="1" x14ac:dyDescent="0.2">
      <c r="B93" s="20">
        <v>93</v>
      </c>
      <c r="C93" s="84" t="str">
        <f>Picks!E351</f>
        <v>Actions Detrimental</v>
      </c>
      <c r="D93" s="96">
        <f>Picks!F351</f>
        <v>4</v>
      </c>
      <c r="E93" s="57">
        <f>Picks!G351</f>
        <v>1</v>
      </c>
      <c r="F93" s="35">
        <f>Picks!F361</f>
        <v>14408</v>
      </c>
      <c r="G93" s="99">
        <v>25</v>
      </c>
    </row>
    <row r="94" spans="1:12" ht="16.5" customHeight="1" x14ac:dyDescent="0.2">
      <c r="B94" s="20">
        <v>94</v>
      </c>
      <c r="C94" s="84" t="str">
        <f>Picks!I71</f>
        <v>Diana Drew</v>
      </c>
      <c r="D94" s="38">
        <f>Picks!J71</f>
        <v>4</v>
      </c>
      <c r="E94" s="57">
        <f>Picks!K71</f>
        <v>1</v>
      </c>
      <c r="F94" s="35">
        <f>Picks!J81</f>
        <v>14356</v>
      </c>
      <c r="G94" s="99">
        <v>25</v>
      </c>
    </row>
    <row r="95" spans="1:12" ht="16.5" customHeight="1" x14ac:dyDescent="0.2">
      <c r="B95" s="20">
        <v>95</v>
      </c>
      <c r="C95" s="84" t="str">
        <f>Picks!M141</f>
        <v>LBC</v>
      </c>
      <c r="D95" s="38">
        <f>Picks!N141</f>
        <v>4</v>
      </c>
      <c r="E95" s="57">
        <f>Picks!O141</f>
        <v>1</v>
      </c>
      <c r="F95" s="35">
        <f>Picks!N151</f>
        <v>14338</v>
      </c>
      <c r="G95" s="99">
        <v>25</v>
      </c>
    </row>
    <row r="96" spans="1:12" ht="16.5" customHeight="1" x14ac:dyDescent="0.2">
      <c r="B96" s="20">
        <v>96</v>
      </c>
      <c r="C96" s="20" t="str">
        <f>Picks!I211</f>
        <v>TNT Racing #3</v>
      </c>
      <c r="D96" s="39">
        <f>Picks!J211</f>
        <v>5</v>
      </c>
      <c r="E96" s="58">
        <f>Picks!K211</f>
        <v>0</v>
      </c>
      <c r="F96" s="35">
        <f>Picks!J221</f>
        <v>13543</v>
      </c>
      <c r="G96" s="99">
        <v>25</v>
      </c>
      <c r="L96" s="33"/>
    </row>
    <row r="97" spans="1:13" ht="16.5" customHeight="1" x14ac:dyDescent="0.2">
      <c r="B97" s="20">
        <v>97</v>
      </c>
      <c r="C97" s="84" t="str">
        <f>Picks!I155</f>
        <v>Roundabout Cowboys</v>
      </c>
      <c r="D97" s="38">
        <f>Picks!J155</f>
        <v>5</v>
      </c>
      <c r="E97" s="57">
        <f>Picks!K155</f>
        <v>0</v>
      </c>
      <c r="F97" s="35">
        <f>Picks!J165</f>
        <v>13432</v>
      </c>
      <c r="G97" s="99">
        <v>25</v>
      </c>
    </row>
    <row r="98" spans="1:13" ht="16.5" customHeight="1" x14ac:dyDescent="0.2">
      <c r="B98" s="20">
        <v>98</v>
      </c>
      <c r="C98" s="84" t="str">
        <f>Picks!A43</f>
        <v>DriveFastEatAss</v>
      </c>
      <c r="D98" s="38">
        <f>Picks!B43</f>
        <v>5</v>
      </c>
      <c r="E98" s="57">
        <f>Picks!C43</f>
        <v>0</v>
      </c>
      <c r="F98" s="35">
        <f>Picks!B53</f>
        <v>13288</v>
      </c>
      <c r="G98" s="99">
        <v>25</v>
      </c>
    </row>
    <row r="99" spans="1:13" ht="16.5" customHeight="1" x14ac:dyDescent="0.2">
      <c r="A99" s="11">
        <v>25</v>
      </c>
      <c r="B99" s="20">
        <v>99</v>
      </c>
      <c r="C99" s="84" t="str">
        <f>Picks!E141</f>
        <v>Cornell</v>
      </c>
      <c r="D99" s="38">
        <f>Picks!F141</f>
        <v>3</v>
      </c>
      <c r="E99" s="57">
        <f>Picks!G141</f>
        <v>1</v>
      </c>
      <c r="F99" s="35">
        <f>Picks!F151</f>
        <v>13206</v>
      </c>
      <c r="G99" s="99">
        <v>25</v>
      </c>
    </row>
    <row r="100" spans="1:13" ht="16.5" customHeight="1" x14ac:dyDescent="0.2">
      <c r="B100" s="20">
        <v>100</v>
      </c>
      <c r="C100" s="84" t="str">
        <f>Picks!A323</f>
        <v>Stick Shifters</v>
      </c>
      <c r="D100" s="96">
        <f>Picks!B323</f>
        <v>3</v>
      </c>
      <c r="E100" s="57">
        <f>Picks!C323</f>
        <v>1</v>
      </c>
      <c r="F100" s="35">
        <f>Picks!B333</f>
        <v>13101</v>
      </c>
      <c r="G100" s="99">
        <v>25</v>
      </c>
    </row>
    <row r="101" spans="1:13" ht="16.5" customHeight="1" x14ac:dyDescent="0.2">
      <c r="B101" s="20">
        <v>101</v>
      </c>
      <c r="C101" s="84" t="str">
        <f>Picks!M71</f>
        <v>TAZ</v>
      </c>
      <c r="D101" s="38">
        <f>Picks!N71</f>
        <v>3</v>
      </c>
      <c r="E101" s="57">
        <f>Picks!O71</f>
        <v>1</v>
      </c>
      <c r="F101" s="35">
        <f>Picks!N81</f>
        <v>13070</v>
      </c>
      <c r="G101" s="99">
        <v>25</v>
      </c>
    </row>
    <row r="102" spans="1:13" ht="16.5" customHeight="1" x14ac:dyDescent="0.2">
      <c r="B102" s="20">
        <v>102</v>
      </c>
      <c r="C102" s="84" t="str">
        <f>Picks!E1</f>
        <v>Cat in the Hat</v>
      </c>
      <c r="D102" s="38">
        <f>Picks!F1</f>
        <v>4</v>
      </c>
      <c r="E102" s="57">
        <f>Picks!G1</f>
        <v>0</v>
      </c>
      <c r="F102" s="35">
        <f>Picks!F11</f>
        <v>12459</v>
      </c>
      <c r="G102" s="99">
        <v>25</v>
      </c>
    </row>
    <row r="103" spans="1:13" ht="16.5" customHeight="1" x14ac:dyDescent="0.2">
      <c r="B103" s="20">
        <v>103</v>
      </c>
      <c r="C103" s="84" t="str">
        <f>Picks!I169</f>
        <v>GiGi for the win!</v>
      </c>
      <c r="D103" s="38">
        <f>Picks!J169</f>
        <v>4</v>
      </c>
      <c r="E103" s="57">
        <f>Picks!K169</f>
        <v>0</v>
      </c>
      <c r="F103" s="35">
        <f>Picks!J179</f>
        <v>11865</v>
      </c>
      <c r="G103" s="99">
        <v>25</v>
      </c>
    </row>
    <row r="104" spans="1:13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3503</v>
      </c>
      <c r="G104" s="83"/>
    </row>
    <row r="105" spans="1:13" ht="16.5" customHeight="1" thickBot="1" x14ac:dyDescent="0.25">
      <c r="A105" s="50"/>
      <c r="G105" s="51"/>
      <c r="H105" s="42"/>
      <c r="M105" s="42"/>
    </row>
    <row r="106" spans="1:13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L106" s="12"/>
    </row>
    <row r="109" spans="1:13" ht="16.5" customHeight="1" x14ac:dyDescent="0.2">
      <c r="C109" s="64" t="s">
        <v>46</v>
      </c>
      <c r="D109" s="40" t="s">
        <v>45</v>
      </c>
      <c r="F109" s="55"/>
      <c r="G109" s="102" t="s">
        <v>155</v>
      </c>
    </row>
    <row r="110" spans="1:13" ht="16.5" customHeight="1" x14ac:dyDescent="0.2">
      <c r="C110" s="61" t="s">
        <v>47</v>
      </c>
      <c r="E110" s="63" t="s">
        <v>19</v>
      </c>
      <c r="F110" s="55"/>
      <c r="G110" s="53" t="s">
        <v>159</v>
      </c>
    </row>
    <row r="112" spans="1:13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2025-11-03T13:57:09Z</dcterms:modified>
</cp:coreProperties>
</file>